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企業支援部\企業支援課\共済・保険制度\7. 生活習慣病健診（定期健康診断）\R08\"/>
    </mc:Choice>
  </mc:AlternateContent>
  <xr:revisionPtr revIDLastSave="0" documentId="13_ncr:1_{3A19599E-B3D2-4E4F-8E28-A88A6A7575CC}" xr6:coauthVersionLast="47" xr6:coauthVersionMax="47" xr10:uidLastSave="{00000000-0000-0000-0000-000000000000}"/>
  <bookViews>
    <workbookView xWindow="-120" yWindow="-120" windowWidth="20730" windowHeight="11040" tabRatio="712" xr2:uid="{44F5570B-0B16-4269-99D0-B21CCCC5F3A2}"/>
  </bookViews>
  <sheets>
    <sheet name="料金表" sheetId="21" r:id="rId1"/>
    <sheet name="記入例" sheetId="23" r:id="rId2"/>
    <sheet name="結果票" sheetId="22" state="hidden" r:id="rId3"/>
    <sheet name="申込書" sheetId="19" r:id="rId4"/>
    <sheet name="参照" sheetId="11" state="hidden" r:id="rId5"/>
  </sheets>
  <definedNames>
    <definedName name="_xlnm._FilterDatabase" localSheetId="3" hidden="1">申込書!$A$9:$U$53</definedName>
    <definedName name="_xlnm.Print_Area" localSheetId="1">記入例!$A$1:$AB$31</definedName>
    <definedName name="_xlnm.Print_Area" localSheetId="2">結果票!$A$1:$G$36</definedName>
    <definedName name="_xlnm.Print_Area" localSheetId="4">参照!$A$1:$U$136</definedName>
    <definedName name="_xlnm.Print_Area" localSheetId="3">申込書!$A$1:$AB$53</definedName>
    <definedName name="_xlnm.Print_Area" localSheetId="0">料金表!$A$1:$S$44</definedName>
    <definedName name="_xlnm.Print_Titles" localSheetId="1">記入例!$1:$9</definedName>
    <definedName name="_xlnm.Print_Titles" localSheetId="3">申込書!$1:$9</definedName>
    <definedName name="がんドック">参照!$C$60:$C$63</definedName>
    <definedName name="血管ドック">参照!$C$66</definedName>
    <definedName name="健診コース">参照!$B$2:$B$11</definedName>
    <definedName name="健診時刻">参照!$C$2:$C$6</definedName>
    <definedName name="若年者健診">参照!$C$68:$C$72</definedName>
    <definedName name="若年者健診いづろ今村病院">参照!$G$91:$G$92</definedName>
    <definedName name="若年者健診キラメキテラス">参照!$G$93:$G$94</definedName>
    <definedName name="若年者健診集団健診_アイムビル4F">参照!$G$87:$G$90</definedName>
    <definedName name="若年者健診出張バス健診">参照!$G$97:$G$98</definedName>
    <definedName name="若年者健診南風病院">参照!$G$95:$G$96</definedName>
    <definedName name="人間ドック">参照!$C$47:$C$50</definedName>
    <definedName name="人間ドック_協会けんぽ">参照!$C$74:$C$75</definedName>
    <definedName name="人間ドック_協会けんぽいづろ今村病院">参照!$G$123:$G$125</definedName>
    <definedName name="人間ドック_協会けんぽ南風病院">参照!$G$126:$G$127</definedName>
    <definedName name="人間ドックいづろ今村病院">参照!$G$114:$G$116</definedName>
    <definedName name="人間ドックキラメキテラス">参照!$G$117:$G$118</definedName>
    <definedName name="人間ドック南風病院1_3月">参照!$G$119:$G$120</definedName>
    <definedName name="人間ドック南風病院4_12月">参照!$G$121:$G$122</definedName>
    <definedName name="生活習慣病予防健診">参照!$C$34:$C$37</definedName>
    <definedName name="生活習慣病予防健診いづろ今村病院">参照!$G$25:$G$44</definedName>
    <definedName name="生活習慣病予防健診キラメキテラス">参照!$G$45:$G$58</definedName>
    <definedName name="生活習慣病予防健診集団健診_アイムビル4F">参照!$G$1:$G$24</definedName>
    <definedName name="生活習慣病予防健診出張バス健診">参照!$G$73:$G$86</definedName>
    <definedName name="生活習慣病予防健診南風病院">参照!$G$59:$G$72</definedName>
    <definedName name="大腸CT検査">参照!$C$65</definedName>
    <definedName name="追加健診名">参照!$F$1:$F$136</definedName>
    <definedName name="脳ドック_Aコース">参照!$C$53:$C$54</definedName>
    <definedName name="脳ドック_Bコース">参照!$C$55</definedName>
    <definedName name="法定健診">参照!$C$40:$C$45</definedName>
    <definedName name="法定健診いづろ今村病院">参照!$G$102:$G$103</definedName>
    <definedName name="法定健診キラメキテラス">参照!$G$104:$G$105</definedName>
    <definedName name="法定健診集団健診_アイムビル4F">参照!$G$99:$G$101</definedName>
    <definedName name="法定健診出張バス健診">参照!$G$110:$G$113</definedName>
    <definedName name="法定健診南風病院1_3月">参照!$G$106:$G$107</definedName>
    <definedName name="法定健診南風病院4_12月">参照!$G$108:$G$109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1" l="1"/>
  <c r="H112" i="11"/>
  <c r="H113" i="11"/>
  <c r="F111" i="11"/>
  <c r="F112" i="11"/>
  <c r="F113" i="11"/>
  <c r="H98" i="11"/>
  <c r="H91" i="11"/>
  <c r="H92" i="11"/>
  <c r="H93" i="11"/>
  <c r="H94" i="11"/>
  <c r="H95" i="11"/>
  <c r="H96" i="11"/>
  <c r="F91" i="11"/>
  <c r="F92" i="11"/>
  <c r="F93" i="11"/>
  <c r="F94" i="11"/>
  <c r="F95" i="11"/>
  <c r="F96" i="11"/>
  <c r="F98" i="11"/>
  <c r="H97" i="11"/>
  <c r="F97" i="11"/>
  <c r="H123" i="11"/>
  <c r="H124" i="11"/>
  <c r="H125" i="11"/>
  <c r="H126" i="11"/>
  <c r="H127" i="11"/>
  <c r="F124" i="11"/>
  <c r="F125" i="11"/>
  <c r="F126" i="11"/>
  <c r="F127" i="11"/>
  <c r="F123" i="11"/>
  <c r="F88" i="11"/>
  <c r="F89" i="11"/>
  <c r="F90" i="11"/>
  <c r="H87" i="11"/>
  <c r="H88" i="11"/>
  <c r="H89" i="11"/>
  <c r="H90" i="11"/>
  <c r="F87" i="11"/>
  <c r="H128" i="11" l="1"/>
  <c r="F128" i="11"/>
  <c r="M19" i="11"/>
  <c r="M18" i="11"/>
  <c r="M37" i="11" l="1"/>
  <c r="H42" i="11"/>
  <c r="F42" i="11"/>
  <c r="H40" i="11"/>
  <c r="F40" i="11"/>
  <c r="H38" i="11"/>
  <c r="F38" i="11"/>
  <c r="H36" i="11"/>
  <c r="F36" i="11"/>
  <c r="H34" i="11"/>
  <c r="F34" i="11"/>
  <c r="C67" i="23"/>
  <c r="N67" i="23" s="1"/>
  <c r="B67" i="23"/>
  <c r="A67" i="23"/>
  <c r="C66" i="23"/>
  <c r="N66" i="23" s="1"/>
  <c r="B66" i="23"/>
  <c r="A66" i="23"/>
  <c r="C65" i="23"/>
  <c r="N65" i="23" s="1"/>
  <c r="B65" i="23"/>
  <c r="A65" i="23"/>
  <c r="C64" i="23"/>
  <c r="N64" i="23" s="1"/>
  <c r="B64" i="23"/>
  <c r="A64" i="23"/>
  <c r="C63" i="23"/>
  <c r="N63" i="23" s="1"/>
  <c r="B63" i="23"/>
  <c r="A63" i="23"/>
  <c r="C62" i="23"/>
  <c r="N62" i="23" s="1"/>
  <c r="B62" i="23"/>
  <c r="A62" i="23"/>
  <c r="C61" i="23"/>
  <c r="N61" i="23" s="1"/>
  <c r="B61" i="23"/>
  <c r="A61" i="23"/>
  <c r="C60" i="23"/>
  <c r="N60" i="23" s="1"/>
  <c r="B60" i="23"/>
  <c r="A60" i="23"/>
  <c r="C59" i="23"/>
  <c r="N59" i="23" s="1"/>
  <c r="B59" i="23"/>
  <c r="A59" i="23"/>
  <c r="C58" i="23"/>
  <c r="N58" i="23" s="1"/>
  <c r="B58" i="23"/>
  <c r="A58" i="23"/>
  <c r="C57" i="23"/>
  <c r="N57" i="23" s="1"/>
  <c r="B57" i="23"/>
  <c r="A57" i="23"/>
  <c r="H99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H70" i="11"/>
  <c r="F70" i="11"/>
  <c r="H69" i="11"/>
  <c r="F69" i="11"/>
  <c r="H68" i="11"/>
  <c r="F68" i="11"/>
  <c r="H67" i="11"/>
  <c r="F67" i="11"/>
  <c r="H66" i="11"/>
  <c r="F66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44" i="11"/>
  <c r="F44" i="11"/>
  <c r="H43" i="11"/>
  <c r="F43" i="11"/>
  <c r="M46" i="11"/>
  <c r="M45" i="11"/>
  <c r="M44" i="11"/>
  <c r="M43" i="11"/>
  <c r="M42" i="11"/>
  <c r="M41" i="11"/>
  <c r="H41" i="11"/>
  <c r="F41" i="11"/>
  <c r="M40" i="11"/>
  <c r="H39" i="11"/>
  <c r="F39" i="11"/>
  <c r="M39" i="11"/>
  <c r="M38" i="11"/>
  <c r="M36" i="11"/>
  <c r="H37" i="11"/>
  <c r="F37" i="11"/>
  <c r="M35" i="11"/>
  <c r="H35" i="11"/>
  <c r="F35" i="11"/>
  <c r="M34" i="11"/>
  <c r="H33" i="11"/>
  <c r="F33" i="11"/>
  <c r="M33" i="11"/>
  <c r="H110" i="11"/>
  <c r="F110" i="11"/>
  <c r="H20" i="11" l="1"/>
  <c r="F20" i="11"/>
  <c r="H24" i="11"/>
  <c r="F24" i="11"/>
  <c r="H23" i="11"/>
  <c r="F23" i="11"/>
  <c r="H22" i="11"/>
  <c r="F22" i="11"/>
  <c r="H21" i="11"/>
  <c r="F21" i="11"/>
  <c r="A84" i="23"/>
  <c r="A83" i="23"/>
  <c r="A82" i="23"/>
  <c r="A81" i="23"/>
  <c r="A80" i="23"/>
  <c r="A79" i="23"/>
  <c r="A78" i="23"/>
  <c r="A77" i="23"/>
  <c r="A76" i="23"/>
  <c r="C75" i="23"/>
  <c r="N75" i="23" s="1"/>
  <c r="B75" i="23"/>
  <c r="A75" i="23"/>
  <c r="C74" i="23"/>
  <c r="N74" i="23" s="1"/>
  <c r="B74" i="23"/>
  <c r="A74" i="23"/>
  <c r="C73" i="23"/>
  <c r="N73" i="23" s="1"/>
  <c r="B73" i="23"/>
  <c r="A73" i="23"/>
  <c r="C72" i="23"/>
  <c r="N72" i="23" s="1"/>
  <c r="B72" i="23"/>
  <c r="A72" i="23"/>
  <c r="C71" i="23"/>
  <c r="N71" i="23" s="1"/>
  <c r="B71" i="23"/>
  <c r="A71" i="23"/>
  <c r="C70" i="23"/>
  <c r="N70" i="23" s="1"/>
  <c r="B70" i="23"/>
  <c r="A70" i="23"/>
  <c r="C69" i="23"/>
  <c r="N69" i="23" s="1"/>
  <c r="B69" i="23"/>
  <c r="A69" i="23"/>
  <c r="C68" i="23"/>
  <c r="N68" i="23" s="1"/>
  <c r="B68" i="23"/>
  <c r="A68" i="23"/>
  <c r="C56" i="23"/>
  <c r="N56" i="23" s="1"/>
  <c r="B56" i="23"/>
  <c r="A56" i="23"/>
  <c r="C55" i="23"/>
  <c r="N55" i="23" s="1"/>
  <c r="B55" i="23"/>
  <c r="A55" i="23"/>
  <c r="C54" i="23"/>
  <c r="N54" i="23" s="1"/>
  <c r="B54" i="23"/>
  <c r="A54" i="23"/>
  <c r="C53" i="23"/>
  <c r="N53" i="23" s="1"/>
  <c r="B53" i="23"/>
  <c r="A53" i="23"/>
  <c r="C52" i="23"/>
  <c r="N52" i="23" s="1"/>
  <c r="B52" i="23"/>
  <c r="A52" i="23"/>
  <c r="C51" i="23"/>
  <c r="N51" i="23" s="1"/>
  <c r="B51" i="23"/>
  <c r="A51" i="23"/>
  <c r="C50" i="23"/>
  <c r="N50" i="23" s="1"/>
  <c r="B50" i="23"/>
  <c r="A50" i="23"/>
  <c r="C49" i="23"/>
  <c r="N49" i="23" s="1"/>
  <c r="B49" i="23"/>
  <c r="A49" i="23"/>
  <c r="C48" i="23"/>
  <c r="N48" i="23" s="1"/>
  <c r="B48" i="23"/>
  <c r="A48" i="23"/>
  <c r="C47" i="23"/>
  <c r="N47" i="23" s="1"/>
  <c r="B47" i="23"/>
  <c r="A47" i="23"/>
  <c r="C46" i="23"/>
  <c r="N46" i="23" s="1"/>
  <c r="B46" i="23"/>
  <c r="A46" i="23"/>
  <c r="C45" i="23"/>
  <c r="N45" i="23" s="1"/>
  <c r="B45" i="23"/>
  <c r="A45" i="23"/>
  <c r="C44" i="23"/>
  <c r="N44" i="23" s="1"/>
  <c r="B44" i="23"/>
  <c r="A44" i="23"/>
  <c r="C43" i="23"/>
  <c r="N43" i="23" s="1"/>
  <c r="B43" i="23"/>
  <c r="A43" i="23"/>
  <c r="C42" i="23"/>
  <c r="N42" i="23" s="1"/>
  <c r="B42" i="23"/>
  <c r="A42" i="23"/>
  <c r="C41" i="23"/>
  <c r="N41" i="23" s="1"/>
  <c r="B41" i="23"/>
  <c r="A41" i="23"/>
  <c r="C40" i="23"/>
  <c r="N40" i="23" s="1"/>
  <c r="B40" i="23"/>
  <c r="A40" i="23"/>
  <c r="C39" i="23"/>
  <c r="N39" i="23" s="1"/>
  <c r="B39" i="23"/>
  <c r="A39" i="23"/>
  <c r="C38" i="23"/>
  <c r="N38" i="23" s="1"/>
  <c r="B38" i="23"/>
  <c r="A38" i="23"/>
  <c r="C37" i="23"/>
  <c r="N37" i="23" s="1"/>
  <c r="B37" i="23"/>
  <c r="A37" i="23"/>
  <c r="C36" i="23"/>
  <c r="N36" i="23" s="1"/>
  <c r="B36" i="23"/>
  <c r="A36" i="23"/>
  <c r="C35" i="23"/>
  <c r="N35" i="23" s="1"/>
  <c r="B35" i="23"/>
  <c r="A35" i="23"/>
  <c r="C34" i="23"/>
  <c r="N34" i="23" s="1"/>
  <c r="B34" i="23"/>
  <c r="A34" i="23"/>
  <c r="C33" i="23"/>
  <c r="N33" i="23" s="1"/>
  <c r="B33" i="23"/>
  <c r="A33" i="23"/>
  <c r="C32" i="23"/>
  <c r="N32" i="23" s="1"/>
  <c r="B32" i="23"/>
  <c r="A32" i="23"/>
  <c r="C31" i="23"/>
  <c r="N31" i="23" s="1"/>
  <c r="B31" i="23"/>
  <c r="A31" i="23"/>
  <c r="C30" i="23"/>
  <c r="N30" i="23" s="1"/>
  <c r="B30" i="23"/>
  <c r="A30" i="23"/>
  <c r="C29" i="23"/>
  <c r="N29" i="23" s="1"/>
  <c r="B29" i="23"/>
  <c r="A29" i="23"/>
  <c r="C28" i="23"/>
  <c r="N28" i="23" s="1"/>
  <c r="B28" i="23"/>
  <c r="A28" i="23"/>
  <c r="C27" i="23"/>
  <c r="N27" i="23" s="1"/>
  <c r="B27" i="23"/>
  <c r="A27" i="23"/>
  <c r="C26" i="23"/>
  <c r="N26" i="23" s="1"/>
  <c r="B26" i="23"/>
  <c r="A26" i="23"/>
  <c r="C25" i="23"/>
  <c r="N25" i="23" s="1"/>
  <c r="B25" i="23"/>
  <c r="A25" i="23"/>
  <c r="C24" i="23"/>
  <c r="N24" i="23" s="1"/>
  <c r="B24" i="23"/>
  <c r="A24" i="23"/>
  <c r="C23" i="23"/>
  <c r="N23" i="23" s="1"/>
  <c r="B23" i="23"/>
  <c r="A23" i="23"/>
  <c r="C22" i="23"/>
  <c r="N22" i="23" s="1"/>
  <c r="B22" i="23"/>
  <c r="A22" i="23"/>
  <c r="C21" i="23"/>
  <c r="N21" i="23" s="1"/>
  <c r="B21" i="23"/>
  <c r="A21" i="23"/>
  <c r="C20" i="23"/>
  <c r="N20" i="23" s="1"/>
  <c r="B20" i="23"/>
  <c r="A20" i="23"/>
  <c r="C19" i="23"/>
  <c r="N19" i="23" s="1"/>
  <c r="B19" i="23"/>
  <c r="A19" i="23"/>
  <c r="C18" i="23"/>
  <c r="N18" i="23" s="1"/>
  <c r="B18" i="23"/>
  <c r="A18" i="23"/>
  <c r="C17" i="23"/>
  <c r="N17" i="23" s="1"/>
  <c r="B17" i="23"/>
  <c r="A17" i="23"/>
  <c r="C16" i="23"/>
  <c r="N16" i="23" s="1"/>
  <c r="B16" i="23"/>
  <c r="A16" i="23"/>
  <c r="C15" i="23"/>
  <c r="N15" i="23" s="1"/>
  <c r="B15" i="23"/>
  <c r="A15" i="23"/>
  <c r="C14" i="23"/>
  <c r="B14" i="23"/>
  <c r="A14" i="23"/>
  <c r="C13" i="23"/>
  <c r="B13" i="23"/>
  <c r="A13" i="23"/>
  <c r="C12" i="23"/>
  <c r="B12" i="23"/>
  <c r="A12" i="23"/>
  <c r="C11" i="23"/>
  <c r="B11" i="23"/>
  <c r="A11" i="23"/>
  <c r="C10" i="23"/>
  <c r="B10" i="23"/>
  <c r="A10" i="23"/>
  <c r="H12" i="11"/>
  <c r="F12" i="11"/>
  <c r="H11" i="11"/>
  <c r="F11" i="11"/>
  <c r="H10" i="11"/>
  <c r="F1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9" i="11"/>
  <c r="F9" i="11"/>
  <c r="C75" i="19" l="1"/>
  <c r="N75" i="19" s="1"/>
  <c r="B75" i="19"/>
  <c r="C74" i="19"/>
  <c r="N74" i="19" s="1"/>
  <c r="B74" i="19"/>
  <c r="C73" i="19"/>
  <c r="N73" i="19" s="1"/>
  <c r="B73" i="19"/>
  <c r="C72" i="19"/>
  <c r="N72" i="19" s="1"/>
  <c r="B72" i="19"/>
  <c r="C71" i="19"/>
  <c r="N71" i="19" s="1"/>
  <c r="B71" i="19"/>
  <c r="C70" i="19"/>
  <c r="N70" i="19" s="1"/>
  <c r="B70" i="19"/>
  <c r="C69" i="19"/>
  <c r="N69" i="19" s="1"/>
  <c r="B69" i="19"/>
  <c r="C68" i="19"/>
  <c r="N68" i="19" s="1"/>
  <c r="B68" i="19"/>
  <c r="C67" i="19"/>
  <c r="N67" i="19" s="1"/>
  <c r="B67" i="19"/>
  <c r="C66" i="19"/>
  <c r="N66" i="19" s="1"/>
  <c r="B66" i="19"/>
  <c r="C53" i="19"/>
  <c r="N53" i="19" s="1"/>
  <c r="B53" i="19"/>
  <c r="C52" i="19"/>
  <c r="N52" i="19" s="1"/>
  <c r="B52" i="19"/>
  <c r="C51" i="19"/>
  <c r="N51" i="19" s="1"/>
  <c r="B51" i="19"/>
  <c r="C50" i="19"/>
  <c r="N50" i="19" s="1"/>
  <c r="B50" i="19"/>
  <c r="C49" i="19"/>
  <c r="N49" i="19" s="1"/>
  <c r="B49" i="19"/>
  <c r="C48" i="19"/>
  <c r="N48" i="19" s="1"/>
  <c r="B48" i="19"/>
  <c r="C47" i="19"/>
  <c r="N47" i="19" s="1"/>
  <c r="B47" i="19"/>
  <c r="C46" i="19"/>
  <c r="N46" i="19" s="1"/>
  <c r="B46" i="19"/>
  <c r="C45" i="19"/>
  <c r="N45" i="19" s="1"/>
  <c r="B45" i="19"/>
  <c r="C44" i="19"/>
  <c r="N44" i="19" s="1"/>
  <c r="B44" i="19"/>
  <c r="C43" i="19"/>
  <c r="N43" i="19" s="1"/>
  <c r="B43" i="19"/>
  <c r="C42" i="19"/>
  <c r="N42" i="19" s="1"/>
  <c r="B42" i="19"/>
  <c r="C41" i="19"/>
  <c r="N41" i="19" s="1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 l="1"/>
  <c r="B10" i="19"/>
  <c r="F136" i="11"/>
  <c r="F135" i="11"/>
  <c r="F134" i="11"/>
  <c r="F133" i="11"/>
  <c r="F132" i="11"/>
  <c r="F131" i="11"/>
  <c r="F130" i="11"/>
  <c r="F129" i="11"/>
  <c r="F122" i="11"/>
  <c r="F121" i="11"/>
  <c r="F120" i="11"/>
  <c r="F119" i="11"/>
  <c r="F118" i="11"/>
  <c r="F117" i="11"/>
  <c r="F116" i="11"/>
  <c r="F115" i="11"/>
  <c r="F114" i="11"/>
  <c r="F109" i="11"/>
  <c r="F108" i="11"/>
  <c r="F107" i="11"/>
  <c r="F106" i="11"/>
  <c r="F105" i="11"/>
  <c r="F104" i="11"/>
  <c r="F103" i="11"/>
  <c r="F102" i="11"/>
  <c r="F101" i="11"/>
  <c r="F100" i="11"/>
  <c r="F99" i="11"/>
  <c r="F65" i="11"/>
  <c r="F64" i="11"/>
  <c r="F63" i="11"/>
  <c r="F62" i="11"/>
  <c r="F61" i="11"/>
  <c r="F60" i="11"/>
  <c r="F59" i="11"/>
  <c r="F51" i="11"/>
  <c r="F50" i="11"/>
  <c r="F49" i="11"/>
  <c r="F48" i="11"/>
  <c r="F47" i="11"/>
  <c r="F46" i="11"/>
  <c r="F45" i="11"/>
  <c r="F32" i="11"/>
  <c r="F31" i="11"/>
  <c r="F30" i="11"/>
  <c r="F29" i="11"/>
  <c r="F28" i="11"/>
  <c r="F27" i="11"/>
  <c r="F26" i="11"/>
  <c r="F25" i="11"/>
  <c r="F8" i="11"/>
  <c r="F7" i="11"/>
  <c r="F6" i="11"/>
  <c r="F5" i="11"/>
  <c r="F4" i="11"/>
  <c r="F3" i="11"/>
  <c r="F2" i="11"/>
  <c r="F1" i="11"/>
  <c r="H134" i="11"/>
  <c r="H133" i="11"/>
  <c r="H132" i="11"/>
  <c r="H131" i="11"/>
  <c r="H130" i="11"/>
  <c r="H129" i="11"/>
  <c r="H122" i="11"/>
  <c r="H121" i="11"/>
  <c r="H120" i="11"/>
  <c r="H119" i="11"/>
  <c r="H118" i="11"/>
  <c r="H117" i="11"/>
  <c r="H116" i="11"/>
  <c r="H115" i="11"/>
  <c r="H114" i="11"/>
  <c r="H109" i="11"/>
  <c r="H108" i="11"/>
  <c r="H107" i="11"/>
  <c r="H106" i="11"/>
  <c r="H105" i="11"/>
  <c r="H104" i="11"/>
  <c r="H103" i="11"/>
  <c r="H102" i="11"/>
  <c r="H101" i="11"/>
  <c r="H100" i="11"/>
  <c r="H65" i="11"/>
  <c r="H64" i="11"/>
  <c r="H63" i="11"/>
  <c r="H62" i="11"/>
  <c r="H61" i="11"/>
  <c r="H60" i="11"/>
  <c r="H59" i="11"/>
  <c r="H51" i="11"/>
  <c r="H50" i="11"/>
  <c r="H49" i="11"/>
  <c r="H48" i="11"/>
  <c r="H47" i="11"/>
  <c r="H46" i="11"/>
  <c r="H45" i="11"/>
  <c r="H32" i="11"/>
  <c r="H31" i="11"/>
  <c r="H30" i="11"/>
  <c r="H29" i="11"/>
  <c r="H28" i="11"/>
  <c r="H27" i="11"/>
  <c r="H26" i="11"/>
  <c r="H25" i="11"/>
  <c r="H8" i="11"/>
  <c r="H7" i="11"/>
  <c r="H6" i="11"/>
  <c r="H5" i="11"/>
  <c r="H4" i="11"/>
  <c r="H3" i="11"/>
  <c r="H2" i="11"/>
  <c r="H1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2" i="11"/>
  <c r="N13" i="23" l="1"/>
  <c r="N12" i="23"/>
  <c r="N10" i="23"/>
  <c r="N11" i="23"/>
  <c r="N25" i="19"/>
  <c r="N34" i="19"/>
  <c r="N26" i="19"/>
  <c r="N18" i="19"/>
  <c r="N33" i="19"/>
  <c r="N23" i="19"/>
  <c r="N40" i="19"/>
  <c r="N32" i="19"/>
  <c r="N24" i="19"/>
  <c r="N39" i="19"/>
  <c r="N31" i="19"/>
  <c r="N21" i="19"/>
  <c r="N38" i="19"/>
  <c r="N30" i="19"/>
  <c r="N22" i="19"/>
  <c r="N37" i="19"/>
  <c r="N29" i="19"/>
  <c r="N19" i="19"/>
  <c r="N36" i="19"/>
  <c r="N28" i="19"/>
  <c r="N20" i="19"/>
  <c r="N35" i="19"/>
  <c r="N27" i="19"/>
  <c r="N17" i="19"/>
  <c r="N11" i="19"/>
  <c r="N14" i="19"/>
  <c r="N13" i="19"/>
  <c r="N12" i="19"/>
  <c r="A10" i="19"/>
  <c r="H136" i="11"/>
  <c r="H135" i="11"/>
  <c r="N16" i="19" s="1"/>
  <c r="N10" i="19" l="1"/>
  <c r="N14" i="23"/>
  <c r="N7" i="23" s="1"/>
  <c r="N15" i="19"/>
  <c r="A76" i="19"/>
  <c r="A52" i="19"/>
  <c r="A51" i="19"/>
  <c r="A28" i="19"/>
  <c r="A27" i="19"/>
  <c r="F6" i="22"/>
  <c r="E6" i="22"/>
  <c r="D6" i="22"/>
  <c r="C6" i="22"/>
  <c r="B6" i="22"/>
  <c r="A6" i="22" s="1"/>
  <c r="F5" i="22"/>
  <c r="E5" i="22"/>
  <c r="D5" i="22"/>
  <c r="C5" i="22"/>
  <c r="B5" i="22"/>
  <c r="A5" i="22" s="1"/>
  <c r="C4" i="22"/>
  <c r="F36" i="22"/>
  <c r="E36" i="22"/>
  <c r="D36" i="22"/>
  <c r="C36" i="22"/>
  <c r="B36" i="22"/>
  <c r="A36" i="22" s="1"/>
  <c r="F35" i="22"/>
  <c r="E35" i="22"/>
  <c r="D35" i="22"/>
  <c r="C35" i="22"/>
  <c r="B35" i="22"/>
  <c r="A35" i="22" s="1"/>
  <c r="F34" i="22"/>
  <c r="E34" i="22"/>
  <c r="D34" i="22"/>
  <c r="C34" i="22"/>
  <c r="B34" i="22"/>
  <c r="A34" i="22" s="1"/>
  <c r="F33" i="22"/>
  <c r="E33" i="22"/>
  <c r="D33" i="22"/>
  <c r="C33" i="22"/>
  <c r="B33" i="22"/>
  <c r="A33" i="22" s="1"/>
  <c r="F32" i="22"/>
  <c r="E32" i="22"/>
  <c r="D32" i="22"/>
  <c r="C32" i="22"/>
  <c r="B32" i="22"/>
  <c r="A32" i="22" s="1"/>
  <c r="F31" i="22"/>
  <c r="E31" i="22"/>
  <c r="D31" i="22"/>
  <c r="C31" i="22"/>
  <c r="B31" i="22"/>
  <c r="A31" i="22" s="1"/>
  <c r="F30" i="22"/>
  <c r="E30" i="22"/>
  <c r="D30" i="22"/>
  <c r="C30" i="22"/>
  <c r="B30" i="22"/>
  <c r="A30" i="22" s="1"/>
  <c r="F29" i="22"/>
  <c r="E29" i="22"/>
  <c r="D29" i="22"/>
  <c r="C29" i="22"/>
  <c r="B29" i="22"/>
  <c r="A29" i="22" s="1"/>
  <c r="F28" i="22"/>
  <c r="E28" i="22"/>
  <c r="D28" i="22"/>
  <c r="C28" i="22"/>
  <c r="B28" i="22"/>
  <c r="A28" i="22" s="1"/>
  <c r="F27" i="22"/>
  <c r="E27" i="22"/>
  <c r="D27" i="22"/>
  <c r="C27" i="22"/>
  <c r="B27" i="22"/>
  <c r="A27" i="22" s="1"/>
  <c r="F26" i="22"/>
  <c r="E26" i="22"/>
  <c r="D26" i="22"/>
  <c r="C26" i="22"/>
  <c r="B26" i="22"/>
  <c r="A26" i="22" s="1"/>
  <c r="F25" i="22"/>
  <c r="E25" i="22"/>
  <c r="D25" i="22"/>
  <c r="C25" i="22"/>
  <c r="B25" i="22"/>
  <c r="A25" i="22" s="1"/>
  <c r="F24" i="22"/>
  <c r="E24" i="22"/>
  <c r="D24" i="22"/>
  <c r="C24" i="22"/>
  <c r="B24" i="22"/>
  <c r="A24" i="22" s="1"/>
  <c r="F23" i="22"/>
  <c r="E23" i="22"/>
  <c r="D23" i="22"/>
  <c r="C23" i="22"/>
  <c r="B23" i="22"/>
  <c r="A23" i="22" s="1"/>
  <c r="F22" i="22"/>
  <c r="E22" i="22"/>
  <c r="D22" i="22"/>
  <c r="C22" i="22"/>
  <c r="B22" i="22"/>
  <c r="A22" i="22" s="1"/>
  <c r="F21" i="22"/>
  <c r="E21" i="22"/>
  <c r="D21" i="22"/>
  <c r="C21" i="22"/>
  <c r="B21" i="22"/>
  <c r="A21" i="22" s="1"/>
  <c r="F20" i="22"/>
  <c r="E20" i="22"/>
  <c r="D20" i="22"/>
  <c r="C20" i="22"/>
  <c r="B20" i="22"/>
  <c r="A20" i="22" s="1"/>
  <c r="F19" i="22"/>
  <c r="E19" i="22"/>
  <c r="D19" i="22"/>
  <c r="C19" i="22"/>
  <c r="B19" i="22"/>
  <c r="A19" i="22" s="1"/>
  <c r="F18" i="22"/>
  <c r="E18" i="22"/>
  <c r="D18" i="22"/>
  <c r="C18" i="22"/>
  <c r="B18" i="22"/>
  <c r="A18" i="22" s="1"/>
  <c r="F17" i="22"/>
  <c r="E17" i="22"/>
  <c r="D17" i="22"/>
  <c r="C17" i="22"/>
  <c r="B17" i="22"/>
  <c r="A17" i="22" s="1"/>
  <c r="F16" i="22"/>
  <c r="E16" i="22"/>
  <c r="D16" i="22"/>
  <c r="C16" i="22"/>
  <c r="B16" i="22"/>
  <c r="A16" i="22" s="1"/>
  <c r="F15" i="22"/>
  <c r="E15" i="22"/>
  <c r="D15" i="22"/>
  <c r="C15" i="22"/>
  <c r="B15" i="22"/>
  <c r="A15" i="22" s="1"/>
  <c r="F14" i="22"/>
  <c r="E14" i="22"/>
  <c r="D14" i="22"/>
  <c r="C14" i="22"/>
  <c r="B14" i="22"/>
  <c r="A14" i="22" s="1"/>
  <c r="F13" i="22"/>
  <c r="E13" i="22"/>
  <c r="D13" i="22"/>
  <c r="C13" i="22"/>
  <c r="B13" i="22"/>
  <c r="A13" i="22" s="1"/>
  <c r="F12" i="22"/>
  <c r="E12" i="22"/>
  <c r="D12" i="22"/>
  <c r="C12" i="22"/>
  <c r="B12" i="22"/>
  <c r="A12" i="22" s="1"/>
  <c r="F11" i="22"/>
  <c r="E11" i="22"/>
  <c r="D11" i="22"/>
  <c r="C11" i="22"/>
  <c r="B11" i="22"/>
  <c r="A11" i="22" s="1"/>
  <c r="F10" i="22"/>
  <c r="E10" i="22"/>
  <c r="D10" i="22"/>
  <c r="C10" i="22"/>
  <c r="B10" i="22"/>
  <c r="A10" i="22" s="1"/>
  <c r="F9" i="22"/>
  <c r="E9" i="22"/>
  <c r="D9" i="22"/>
  <c r="C9" i="22"/>
  <c r="B9" i="22"/>
  <c r="A9" i="22" s="1"/>
  <c r="F8" i="22"/>
  <c r="E8" i="22"/>
  <c r="D8" i="22"/>
  <c r="C8" i="22"/>
  <c r="B8" i="22"/>
  <c r="A8" i="22" s="1"/>
  <c r="F7" i="22"/>
  <c r="E7" i="22"/>
  <c r="D7" i="22"/>
  <c r="C7" i="22"/>
  <c r="B7" i="22"/>
  <c r="A7" i="22" s="1"/>
  <c r="F4" i="22"/>
  <c r="E4" i="22"/>
  <c r="D4" i="22"/>
  <c r="B4" i="22"/>
  <c r="A4" i="22" s="1"/>
  <c r="A75" i="19"/>
  <c r="A74" i="19"/>
  <c r="A73" i="19"/>
  <c r="A72" i="19"/>
  <c r="A71" i="19"/>
  <c r="A70" i="19"/>
  <c r="A69" i="19"/>
  <c r="A68" i="19"/>
  <c r="A67" i="19"/>
  <c r="A66" i="19"/>
  <c r="A53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N7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小園 泰史</author>
  </authors>
  <commentList>
    <comment ref="N4" authorId="0" shapeId="0" xr:uid="{711DF6A5-1DA0-4638-A3E3-347A11B5D4BF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  <comment ref="O9" authorId="0" shapeId="0" xr:uid="{F5457281-E836-4C37-B5DB-F4B8E3E7DE30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小園 泰史</author>
  </authors>
  <commentList>
    <comment ref="N4" authorId="0" shapeId="0" xr:uid="{E032C6BC-63FC-439E-B9DF-AC868575C79B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  <comment ref="O9" authorId="0" shapeId="0" xr:uid="{A6423F8C-49EA-4C08-BA6D-7C978F561895}">
      <text>
        <r>
          <rPr>
            <b/>
            <sz val="14"/>
            <color indexed="81"/>
            <rFont val="BIZ UDPゴシック"/>
            <family val="3"/>
            <charset val="128"/>
          </rPr>
          <t>※生活習慣病予防健診を利用の際は、
　 赤枠内（健保記号➀と健保番号②）
　 を必ずご入力ください。</t>
        </r>
      </text>
    </comment>
  </commentList>
</comments>
</file>

<file path=xl/sharedStrings.xml><?xml version="1.0" encoding="utf-8"?>
<sst xmlns="http://schemas.openxmlformats.org/spreadsheetml/2006/main" count="1051" uniqueCount="231">
  <si>
    <t>フリガナ</t>
    <phoneticPr fontId="2"/>
  </si>
  <si>
    <t>事業所名</t>
    <rPh sb="0" eb="3">
      <t>ジギョウショ</t>
    </rPh>
    <rPh sb="3" eb="4">
      <t>メイ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</si>
  <si>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</si>
  <si>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</si>
  <si>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</si>
  <si>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名前</t>
    <rPh sb="0" eb="2">
      <t>ナマエ</t>
    </rPh>
    <phoneticPr fontId="3"/>
  </si>
  <si>
    <t>フリガナ</t>
    <phoneticPr fontId="3"/>
  </si>
  <si>
    <t>性別</t>
    <rPh sb="0" eb="2">
      <t>セイベツ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</si>
  <si>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</si>
  <si>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E-mail</t>
  </si>
  <si>
    <t>男</t>
  </si>
  <si>
    <t>希望日①</t>
    <rPh sb="0" eb="3">
      <t>キボウビ</t>
    </rPh>
    <phoneticPr fontId="3"/>
  </si>
  <si>
    <t>希望日②</t>
    <rPh sb="0" eb="3">
      <t>キボウビ</t>
    </rPh>
    <phoneticPr fontId="3"/>
  </si>
  <si>
    <t>担当者名</t>
    <rPh sb="0" eb="3">
      <t>タントウシャ</t>
    </rPh>
    <rPh sb="3" eb="4">
      <t>メイ</t>
    </rPh>
    <phoneticPr fontId="2"/>
  </si>
  <si>
    <t>No</t>
    <phoneticPr fontId="2"/>
  </si>
  <si>
    <t>女</t>
  </si>
  <si>
    <t>健診料合計(円)</t>
    <rPh sb="0" eb="2">
      <t>ケンシン</t>
    </rPh>
    <rPh sb="2" eb="3">
      <t>リョウ</t>
    </rPh>
    <rPh sb="3" eb="5">
      <t>ゴウケイ</t>
    </rPh>
    <rPh sb="6" eb="7">
      <t>エン</t>
    </rPh>
    <phoneticPr fontId="2"/>
  </si>
  <si>
    <t>場所</t>
    <rPh sb="0" eb="2">
      <t>バショ</t>
    </rPh>
    <phoneticPr fontId="2"/>
  </si>
  <si>
    <t>フリガナ</t>
  </si>
  <si>
    <t>性別</t>
    <rPh sb="0" eb="2">
      <t>セイベツ</t>
    </rPh>
    <phoneticPr fontId="5"/>
  </si>
  <si>
    <t>受診日</t>
    <rPh sb="0" eb="2">
      <t>ジュシン</t>
    </rPh>
    <rPh sb="2" eb="3">
      <t>ビ</t>
    </rPh>
    <phoneticPr fontId="5"/>
  </si>
  <si>
    <t>生命共済</t>
    <rPh sb="0" eb="2">
      <t>セイメイ</t>
    </rPh>
    <rPh sb="2" eb="4">
      <t>キョウサイ</t>
    </rPh>
    <phoneticPr fontId="5"/>
  </si>
  <si>
    <t>助成金</t>
    <rPh sb="0" eb="3">
      <t>ジョセイキン</t>
    </rPh>
    <phoneticPr fontId="5"/>
  </si>
  <si>
    <t>○</t>
    <phoneticPr fontId="5"/>
  </si>
  <si>
    <t>いづろ今村病院</t>
    <rPh sb="3" eb="7">
      <t>イマムラビョウイン</t>
    </rPh>
    <phoneticPr fontId="2"/>
  </si>
  <si>
    <t>南風病院</t>
    <rPh sb="0" eb="4">
      <t>ナンプウビョウイン</t>
    </rPh>
    <phoneticPr fontId="2"/>
  </si>
  <si>
    <t>がんドック</t>
    <phoneticPr fontId="2"/>
  </si>
  <si>
    <t>健診コース</t>
    <rPh sb="0" eb="2">
      <t>ケンシン</t>
    </rPh>
    <phoneticPr fontId="2"/>
  </si>
  <si>
    <t>健保番号②</t>
    <rPh sb="0" eb="4">
      <t>ケンポバンゴウ</t>
    </rPh>
    <phoneticPr fontId="2"/>
  </si>
  <si>
    <t>健保記号①</t>
    <rPh sb="0" eb="4">
      <t>ケンポキゴウ</t>
    </rPh>
    <phoneticPr fontId="2"/>
  </si>
  <si>
    <t>料金</t>
    <rPh sb="0" eb="2">
      <t>リョウキン</t>
    </rPh>
    <phoneticPr fontId="2"/>
  </si>
  <si>
    <t>キラメキテラス</t>
  </si>
  <si>
    <t>がんドック</t>
  </si>
  <si>
    <t>時間</t>
    <rPh sb="0" eb="2">
      <t>ジカン</t>
    </rPh>
    <phoneticPr fontId="2"/>
  </si>
  <si>
    <t>問診票請求書
郵送住所</t>
    <rPh sb="0" eb="3">
      <t>モンシンヒョウ</t>
    </rPh>
    <rPh sb="3" eb="6">
      <t>セイキュウショ</t>
    </rPh>
    <rPh sb="7" eb="9">
      <t>ユウソウ</t>
    </rPh>
    <rPh sb="9" eb="11">
      <t>ジュウショ</t>
    </rPh>
    <phoneticPr fontId="2"/>
  </si>
  <si>
    <t>田中　太郎</t>
  </si>
  <si>
    <t>田中　花子</t>
  </si>
  <si>
    <t>ﾀﾅｶ ﾊﾅｺ</t>
  </si>
  <si>
    <t>kaigisyo@syouten.co.jp</t>
  </si>
  <si>
    <t>892-8588</t>
  </si>
  <si>
    <t>商店ビル3階</t>
    <rPh sb="0" eb="2">
      <t>ショウテン</t>
    </rPh>
    <rPh sb="5" eb="6">
      <t>カイ</t>
    </rPh>
    <phoneticPr fontId="2"/>
  </si>
  <si>
    <t>生活習慣病予防健診</t>
    <rPh sb="0" eb="9">
      <t>セイカツシュウカンビョウヨボウケンシン</t>
    </rPh>
    <phoneticPr fontId="2"/>
  </si>
  <si>
    <t>法定健診</t>
    <rPh sb="0" eb="4">
      <t>ホウテイケンシン</t>
    </rPh>
    <phoneticPr fontId="2"/>
  </si>
  <si>
    <t>人間ドック</t>
  </si>
  <si>
    <t>南風病院1-3月</t>
    <rPh sb="0" eb="4">
      <t>ナンプウビョウイン</t>
    </rPh>
    <rPh sb="7" eb="8">
      <t>ガツ</t>
    </rPh>
    <phoneticPr fontId="2"/>
  </si>
  <si>
    <t>南風病院4-12月</t>
    <rPh sb="0" eb="4">
      <t>ナンプウビョウイン</t>
    </rPh>
    <rPh sb="8" eb="9">
      <t>ガツ</t>
    </rPh>
    <phoneticPr fontId="2"/>
  </si>
  <si>
    <t>脳ドック_Aコース</t>
    <phoneticPr fontId="2"/>
  </si>
  <si>
    <t>脳ドック_Bコース</t>
    <phoneticPr fontId="2"/>
  </si>
  <si>
    <t>厚地脳神経外科病院</t>
    <phoneticPr fontId="2"/>
  </si>
  <si>
    <t>check</t>
    <phoneticPr fontId="2"/>
  </si>
  <si>
    <t>厚地脳神経外科病院</t>
  </si>
  <si>
    <t>鹿児島商工会議所　病院健診結果票
［医療機関 → → → 鹿児島商工会議所 企業支援課 行］</t>
    <rPh sb="9" eb="11">
      <t>ビョウイン</t>
    </rPh>
    <rPh sb="11" eb="13">
      <t>ケンシン</t>
    </rPh>
    <rPh sb="13" eb="15">
      <t>ケッカ</t>
    </rPh>
    <rPh sb="15" eb="16">
      <t>ヒョウ</t>
    </rPh>
    <rPh sb="18" eb="22">
      <t>イリョウキカン</t>
    </rPh>
    <rPh sb="44" eb="45">
      <t>イキ</t>
    </rPh>
    <phoneticPr fontId="5"/>
  </si>
  <si>
    <t>南風病院_PET</t>
    <rPh sb="0" eb="4">
      <t>ナンプウビョウイン</t>
    </rPh>
    <phoneticPr fontId="2"/>
  </si>
  <si>
    <t>南風病院_基本</t>
    <rPh sb="0" eb="4">
      <t>ナンプウビョウイン</t>
    </rPh>
    <rPh sb="5" eb="7">
      <t>キホン</t>
    </rPh>
    <phoneticPr fontId="2"/>
  </si>
  <si>
    <t>南風病院_総合</t>
    <rPh sb="0" eb="4">
      <t>ナンプウビョウイン</t>
    </rPh>
    <rPh sb="5" eb="7">
      <t>ソウゴウ</t>
    </rPh>
    <phoneticPr fontId="2"/>
  </si>
  <si>
    <t>厚地記念C</t>
    <phoneticPr fontId="2"/>
  </si>
  <si>
    <t>午前</t>
    <rPh sb="0" eb="2">
      <t>ゴゼン</t>
    </rPh>
    <phoneticPr fontId="2"/>
  </si>
  <si>
    <t>人間ドック</t>
    <phoneticPr fontId="2"/>
  </si>
  <si>
    <t>いづろ今村病院</t>
    <phoneticPr fontId="2"/>
  </si>
  <si>
    <t>追加健診</t>
    <rPh sb="0" eb="2">
      <t>ツイカ</t>
    </rPh>
    <rPh sb="2" eb="4">
      <t>ケンシン</t>
    </rPh>
    <phoneticPr fontId="3"/>
  </si>
  <si>
    <t>摘要</t>
    <rPh sb="0" eb="2">
      <t>テキヨウ</t>
    </rPh>
    <phoneticPr fontId="3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</si>
  <si>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</si>
  <si>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</si>
  <si>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</si>
  <si>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</si>
  <si>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</si>
  <si>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大腸CT検査</t>
    <rPh sb="0" eb="2">
      <t>ダイチョウ</t>
    </rPh>
    <rPh sb="4" eb="6">
      <t>ケンサ</t>
    </rPh>
    <phoneticPr fontId="2"/>
  </si>
  <si>
    <t>記号</t>
    <rPh sb="0" eb="2">
      <t>キゴウ</t>
    </rPh>
    <phoneticPr fontId="2"/>
  </si>
  <si>
    <t>追加健診</t>
    <rPh sb="0" eb="2">
      <t>ツイカ</t>
    </rPh>
    <rPh sb="2" eb="4">
      <t>ケンシン</t>
    </rPh>
    <phoneticPr fontId="2"/>
  </si>
  <si>
    <t>胃カメラ（鎮痛剤なし）</t>
    <rPh sb="0" eb="1">
      <t>イ</t>
    </rPh>
    <rPh sb="5" eb="8">
      <t>チンツウザイ</t>
    </rPh>
    <phoneticPr fontId="2"/>
  </si>
  <si>
    <t>胃カメラ（鎮痛剤あり）</t>
    <rPh sb="0" eb="1">
      <t>イ</t>
    </rPh>
    <rPh sb="5" eb="8">
      <t>チンツウザイ</t>
    </rPh>
    <phoneticPr fontId="2"/>
  </si>
  <si>
    <t>インフルエンザ予防接種</t>
    <rPh sb="7" eb="11">
      <t>ヨボウセッシュ</t>
    </rPh>
    <phoneticPr fontId="2"/>
  </si>
  <si>
    <t>乳がん健診（40歳代）</t>
    <rPh sb="0" eb="1">
      <t>ニュウ</t>
    </rPh>
    <rPh sb="3" eb="5">
      <t>ケンシン</t>
    </rPh>
    <rPh sb="8" eb="9">
      <t>サイ</t>
    </rPh>
    <rPh sb="9" eb="10">
      <t>ダイ</t>
    </rPh>
    <phoneticPr fontId="2"/>
  </si>
  <si>
    <t>乳がん健診（50歳以上）</t>
    <rPh sb="0" eb="1">
      <t>ニュウ</t>
    </rPh>
    <rPh sb="3" eb="5">
      <t>ケンシン</t>
    </rPh>
    <rPh sb="8" eb="9">
      <t>サイ</t>
    </rPh>
    <rPh sb="9" eb="11">
      <t>イジョウ</t>
    </rPh>
    <phoneticPr fontId="2"/>
  </si>
  <si>
    <t>子宮頸がん健診（単独）</t>
    <rPh sb="0" eb="3">
      <t>シキュウケイ</t>
    </rPh>
    <rPh sb="5" eb="7">
      <t>ケンシン</t>
    </rPh>
    <rPh sb="8" eb="10">
      <t>タンドク</t>
    </rPh>
    <phoneticPr fontId="2"/>
  </si>
  <si>
    <t>子宮頸がん健診（生活習慣病と併用）</t>
    <rPh sb="0" eb="3">
      <t>シキュウケイ</t>
    </rPh>
    <rPh sb="5" eb="7">
      <t>ケンシン</t>
    </rPh>
    <rPh sb="8" eb="13">
      <t>セイカツシュウカンビョウ</t>
    </rPh>
    <rPh sb="14" eb="16">
      <t>ヘイヨウ</t>
    </rPh>
    <phoneticPr fontId="2"/>
  </si>
  <si>
    <t>病院</t>
    <rPh sb="0" eb="2">
      <t>ビョウイン</t>
    </rPh>
    <phoneticPr fontId="2"/>
  </si>
  <si>
    <t>いづろ今村病院</t>
    <rPh sb="3" eb="5">
      <t>イマムラ</t>
    </rPh>
    <rPh sb="5" eb="7">
      <t>ビョウイン</t>
    </rPh>
    <phoneticPr fontId="2"/>
  </si>
  <si>
    <t>キラメキテラス</t>
    <phoneticPr fontId="2"/>
  </si>
  <si>
    <t>厚地記念C</t>
  </si>
  <si>
    <t>f</t>
    <phoneticPr fontId="2"/>
  </si>
  <si>
    <t>g</t>
    <phoneticPr fontId="2"/>
  </si>
  <si>
    <t>h</t>
    <phoneticPr fontId="2"/>
  </si>
  <si>
    <t>脳A</t>
    <rPh sb="0" eb="1">
      <t>ノウ</t>
    </rPh>
    <phoneticPr fontId="2"/>
  </si>
  <si>
    <t>脳B</t>
    <rPh sb="0" eb="1">
      <t>ノウ</t>
    </rPh>
    <phoneticPr fontId="2"/>
  </si>
  <si>
    <t>がP</t>
  </si>
  <si>
    <t>が基</t>
    <rPh sb="1" eb="2">
      <t>モト</t>
    </rPh>
    <phoneticPr fontId="2"/>
  </si>
  <si>
    <t>が総</t>
    <rPh sb="1" eb="2">
      <t>ソウ</t>
    </rPh>
    <phoneticPr fontId="2"/>
  </si>
  <si>
    <t>大腸</t>
    <rPh sb="0" eb="2">
      <t>ダイチョウ</t>
    </rPh>
    <phoneticPr fontId="2"/>
  </si>
  <si>
    <t>血管</t>
    <rPh sb="0" eb="2">
      <t>ケッカン</t>
    </rPh>
    <phoneticPr fontId="2"/>
  </si>
  <si>
    <t>9時</t>
    <rPh sb="1" eb="2">
      <t>ジ</t>
    </rPh>
    <phoneticPr fontId="2"/>
  </si>
  <si>
    <t>10時</t>
    <rPh sb="2" eb="3">
      <t>ジ</t>
    </rPh>
    <phoneticPr fontId="2"/>
  </si>
  <si>
    <t>生活</t>
    <rPh sb="0" eb="2">
      <t>セイカツ</t>
    </rPh>
    <phoneticPr fontId="2"/>
  </si>
  <si>
    <t>法定</t>
    <rPh sb="0" eb="2">
      <t>ホウテイ</t>
    </rPh>
    <phoneticPr fontId="2"/>
  </si>
  <si>
    <t>人間</t>
    <rPh sb="0" eb="2">
      <t>ニンゲン</t>
    </rPh>
    <phoneticPr fontId="2"/>
  </si>
  <si>
    <t>ｆ</t>
    <phoneticPr fontId="2"/>
  </si>
  <si>
    <t>○</t>
    <phoneticPr fontId="2"/>
  </si>
  <si>
    <t>×</t>
    <phoneticPr fontId="2"/>
  </si>
  <si>
    <t>－</t>
    <phoneticPr fontId="2"/>
  </si>
  <si>
    <t>なし</t>
    <phoneticPr fontId="2"/>
  </si>
  <si>
    <t>小計</t>
    <rPh sb="0" eb="2">
      <t>ショウケイ</t>
    </rPh>
    <phoneticPr fontId="2"/>
  </si>
  <si>
    <t>check_add</t>
    <phoneticPr fontId="2"/>
  </si>
  <si>
    <t>集団健診_アイムビル4F</t>
    <rPh sb="0" eb="4">
      <t>シュウダンケンシン</t>
    </rPh>
    <phoneticPr fontId="2"/>
  </si>
  <si>
    <t>脳ドック_Aコース</t>
  </si>
  <si>
    <t>脳ドック_Bコース</t>
  </si>
  <si>
    <t>大腸CT検査</t>
    <rPh sb="0" eb="2">
      <t>ダイチョウ</t>
    </rPh>
    <rPh sb="4" eb="6">
      <t>ケンサ</t>
    </rPh>
    <phoneticPr fontId="2"/>
  </si>
  <si>
    <t>血管ドック</t>
    <rPh sb="0" eb="2">
      <t>ケッカン</t>
    </rPh>
    <phoneticPr fontId="2"/>
  </si>
  <si>
    <t>生活病院</t>
    <rPh sb="0" eb="2">
      <t>セイカツ</t>
    </rPh>
    <rPh sb="2" eb="4">
      <t>ビョウイン</t>
    </rPh>
    <phoneticPr fontId="2"/>
  </si>
  <si>
    <t>法定病院</t>
    <rPh sb="0" eb="4">
      <t>ホウテイビョウイン</t>
    </rPh>
    <phoneticPr fontId="2"/>
  </si>
  <si>
    <t>人間病院</t>
    <rPh sb="0" eb="4">
      <t>ニンゲンビョウイン</t>
    </rPh>
    <phoneticPr fontId="2"/>
  </si>
  <si>
    <t>脳ドック</t>
    <rPh sb="0" eb="1">
      <t>ノウ</t>
    </rPh>
    <phoneticPr fontId="2"/>
  </si>
  <si>
    <t>脳病院</t>
    <rPh sb="0" eb="1">
      <t>ノウ</t>
    </rPh>
    <rPh sb="1" eb="3">
      <t>ビョウイン</t>
    </rPh>
    <phoneticPr fontId="2"/>
  </si>
  <si>
    <t>南風病院4_12月</t>
    <rPh sb="0" eb="4">
      <t>ナンプウビョウイン</t>
    </rPh>
    <rPh sb="8" eb="9">
      <t>ガツ</t>
    </rPh>
    <phoneticPr fontId="2"/>
  </si>
  <si>
    <t>南風病院</t>
    <rPh sb="0" eb="4">
      <t>ナンプウビョウイン</t>
    </rPh>
    <phoneticPr fontId="2"/>
  </si>
  <si>
    <t>血管ドック</t>
    <rPh sb="0" eb="2">
      <t>ケッカン</t>
    </rPh>
    <phoneticPr fontId="2"/>
  </si>
  <si>
    <t>がん病院</t>
    <rPh sb="2" eb="4">
      <t>ビョウイン</t>
    </rPh>
    <phoneticPr fontId="2"/>
  </si>
  <si>
    <t>南風病院1_3月</t>
    <rPh sb="0" eb="4">
      <t>ナンプウビョウイン</t>
    </rPh>
    <rPh sb="7" eb="8">
      <t>ガツ</t>
    </rPh>
    <phoneticPr fontId="2"/>
  </si>
  <si>
    <t>①胃カメラ_鎮痛剤なし</t>
    <phoneticPr fontId="2"/>
  </si>
  <si>
    <t>②胃カメラ_鎮痛剤あり</t>
    <phoneticPr fontId="2"/>
  </si>
  <si>
    <t>③インフルエンザ予防接種</t>
    <phoneticPr fontId="2"/>
  </si>
  <si>
    <t>⑤乳がん健診_40歳代</t>
    <phoneticPr fontId="2"/>
  </si>
  <si>
    <t>⑥乳がん健診_50歳以上</t>
    <phoneticPr fontId="2"/>
  </si>
  <si>
    <t>⑦子宮頸がん健診_生活習慣病と併用</t>
    <phoneticPr fontId="2"/>
  </si>
  <si>
    <t>⑧子宮頸がん健診_単独</t>
    <phoneticPr fontId="2"/>
  </si>
  <si>
    <t>生活習慣病予防健診</t>
  </si>
  <si>
    <t>集団健診_アイムビル4F</t>
  </si>
  <si>
    <t>①胃ｶﾒﾗ＋③ｲﾝﾌﾙ＋⑥乳がん50</t>
    <rPh sb="1" eb="2">
      <t>イ</t>
    </rPh>
    <phoneticPr fontId="2"/>
  </si>
  <si>
    <t>①胃ｶﾒﾗ＋③ｲﾝﾌﾙ＋⑤乳がん40</t>
    <phoneticPr fontId="2"/>
  </si>
  <si>
    <t>①胃ｶﾒﾗ＋③ｲﾝﾌﾙ</t>
    <phoneticPr fontId="2"/>
  </si>
  <si>
    <t>①胃ｶﾒﾗ＋③ｲﾝﾌﾙ＋⑦子宮頸がん</t>
    <rPh sb="13" eb="15">
      <t>シキュウ</t>
    </rPh>
    <rPh sb="15" eb="16">
      <t>ケイ</t>
    </rPh>
    <phoneticPr fontId="2"/>
  </si>
  <si>
    <t>①胃ｶﾒﾗ＋⑤乳がん40＋⑦子宮頸がん</t>
    <rPh sb="14" eb="17">
      <t>シキュウケイ</t>
    </rPh>
    <phoneticPr fontId="2"/>
  </si>
  <si>
    <t>①胃ｶﾒﾗ＋⑥乳がん50＋⑦子宮頸がん</t>
    <rPh sb="14" eb="17">
      <t>シキュウケイ</t>
    </rPh>
    <phoneticPr fontId="2"/>
  </si>
  <si>
    <t>①胃ｶﾒﾗ＋③ｲﾝﾌﾙ＋⑤乳がん40＋⑦子宮頸がん</t>
    <phoneticPr fontId="2"/>
  </si>
  <si>
    <t>①胃ｶﾒﾗ＋③ｲﾝﾌﾙ＋⑥乳がん50＋⑦子宮頸がん</t>
    <rPh sb="1" eb="2">
      <t>イ</t>
    </rPh>
    <phoneticPr fontId="2"/>
  </si>
  <si>
    <t>①胃ｶﾒﾗ＋⑤乳がん40</t>
    <phoneticPr fontId="2"/>
  </si>
  <si>
    <t>①胃ｶﾒﾗ＋⑥乳がん50</t>
    <phoneticPr fontId="2"/>
  </si>
  <si>
    <t>①胃ｶﾒﾗ＋⑦子宮頸がん</t>
    <phoneticPr fontId="2"/>
  </si>
  <si>
    <t>ｼｮｳｺｳｶｲｷﾞｼｮｼｮｳﾃﾝ(ｶ</t>
  </si>
  <si>
    <t>商工会議所商店（株）</t>
  </si>
  <si>
    <t>099-000-0000</t>
  </si>
  <si>
    <t>鹿児島市東千石町7番5号</t>
  </si>
  <si>
    <t>099-010-0110</t>
  </si>
  <si>
    <t>会議所　太郎</t>
  </si>
  <si>
    <t>ﾀﾅｶ ﾀﾛｳ</t>
  </si>
  <si>
    <t>山下　良子</t>
    <rPh sb="0" eb="2">
      <t>ヤマシタ</t>
    </rPh>
    <rPh sb="3" eb="5">
      <t>ヨシコ</t>
    </rPh>
    <phoneticPr fontId="2"/>
  </si>
  <si>
    <t>ﾔﾏｼﾀ ﾖｼｺ</t>
    <phoneticPr fontId="2"/>
  </si>
  <si>
    <t>石田　拓郎</t>
    <rPh sb="0" eb="2">
      <t>イシダ</t>
    </rPh>
    <rPh sb="3" eb="5">
      <t>タクロウ</t>
    </rPh>
    <phoneticPr fontId="2"/>
  </si>
  <si>
    <t>ｲｼﾀﾞ ﾀｸﾛｳ</t>
    <phoneticPr fontId="2"/>
  </si>
  <si>
    <t>③ｲﾝﾌﾙ＋⑤乳がん40＋⑦子宮頸がん</t>
    <phoneticPr fontId="2"/>
  </si>
  <si>
    <t>③ｲﾝﾌﾙ＋⑥乳がん50＋⑦子宮頸がん</t>
    <phoneticPr fontId="2"/>
  </si>
  <si>
    <t>⑤乳がん40＋⑦子宮頸がん</t>
    <phoneticPr fontId="2"/>
  </si>
  <si>
    <t>⑥乳がん50＋⑦子宮頸がん</t>
    <phoneticPr fontId="2"/>
  </si>
  <si>
    <t>いづろ今村病院</t>
  </si>
  <si>
    <t>追加健診項目</t>
    <rPh sb="0" eb="2">
      <t>ツイカ</t>
    </rPh>
    <rPh sb="2" eb="4">
      <t>ケンシン</t>
    </rPh>
    <rPh sb="4" eb="6">
      <t>コウモク</t>
    </rPh>
    <phoneticPr fontId="2"/>
  </si>
  <si>
    <t>①法定健診の追加</t>
    <rPh sb="1" eb="5">
      <t>ホウテイケンシン</t>
    </rPh>
    <rPh sb="6" eb="8">
      <t>ツイカ</t>
    </rPh>
    <phoneticPr fontId="2"/>
  </si>
  <si>
    <t>②生活習慣病予防健診の追加</t>
    <rPh sb="1" eb="10">
      <t>セイカツシュウカンビョウヨボウケンシン</t>
    </rPh>
    <rPh sb="11" eb="13">
      <t>ツイカ</t>
    </rPh>
    <phoneticPr fontId="2"/>
  </si>
  <si>
    <t>人間ドック</t>
    <rPh sb="0" eb="2">
      <t>ニンゲン</t>
    </rPh>
    <phoneticPr fontId="2"/>
  </si>
  <si>
    <t>■いづろ今村病院</t>
    <rPh sb="4" eb="6">
      <t>イマムラ</t>
    </rPh>
    <rPh sb="6" eb="8">
      <t>ビョウイン</t>
    </rPh>
    <phoneticPr fontId="2"/>
  </si>
  <si>
    <t>■キラメキテラスヘルスケアホスピタル</t>
    <phoneticPr fontId="2"/>
  </si>
  <si>
    <t>■南風病院</t>
    <rPh sb="1" eb="5">
      <t>ナンプウビョウイン</t>
    </rPh>
    <phoneticPr fontId="2"/>
  </si>
  <si>
    <t>がんドック PET-CTコース</t>
    <phoneticPr fontId="2"/>
  </si>
  <si>
    <t>がんドック 基本コース</t>
    <rPh sb="6" eb="8">
      <t>キホン</t>
    </rPh>
    <phoneticPr fontId="2"/>
  </si>
  <si>
    <t>がんドック総合コース</t>
    <rPh sb="5" eb="7">
      <t>ソウゴウ</t>
    </rPh>
    <phoneticPr fontId="2"/>
  </si>
  <si>
    <t>大腸CT検査</t>
    <rPh sb="0" eb="2">
      <t>ダイチョウ</t>
    </rPh>
    <rPh sb="4" eb="6">
      <t>ケンサ</t>
    </rPh>
    <phoneticPr fontId="2"/>
  </si>
  <si>
    <t>血管ドック</t>
    <rPh sb="0" eb="2">
      <t>ケッカン</t>
    </rPh>
    <phoneticPr fontId="2"/>
  </si>
  <si>
    <t>脳ドックA</t>
    <rPh sb="0" eb="1">
      <t>ノウ</t>
    </rPh>
    <phoneticPr fontId="2"/>
  </si>
  <si>
    <t>脳ドックB</t>
    <rPh sb="0" eb="1">
      <t>ノウ</t>
    </rPh>
    <phoneticPr fontId="2"/>
  </si>
  <si>
    <t>E-mail</t>
    <phoneticPr fontId="2"/>
  </si>
  <si>
    <t>鹿児島商工会議所　健康診断・人間ドック等申込書
Mail　kigyoushien@sage.ocn.ne.jp　　FAX 099-227-1977
［鹿児島商工会議所 企業支援課 宛］</t>
    <rPh sb="9" eb="13">
      <t>ケンコウシンダン</t>
    </rPh>
    <rPh sb="14" eb="16">
      <t>ニンゲン</t>
    </rPh>
    <rPh sb="19" eb="20">
      <t>トウ</t>
    </rPh>
    <phoneticPr fontId="2"/>
  </si>
  <si>
    <t>鹿児島商工会議所　健康診断・人間ドック等申込書
Mail　kigyoushien@sage.ocn.ne.jp　　FAX 099-227-1977
［鹿児島商工会議所 企業支援課 宛］</t>
    <phoneticPr fontId="2"/>
  </si>
  <si>
    <t>出張バス健診</t>
  </si>
  <si>
    <t>出張バス健診</t>
    <rPh sb="0" eb="2">
      <t>シュッチョウ</t>
    </rPh>
    <rPh sb="4" eb="6">
      <t>ケンシン</t>
    </rPh>
    <phoneticPr fontId="2"/>
  </si>
  <si>
    <t>バス健診（生活習慣病予防健診）</t>
    <rPh sb="2" eb="4">
      <t>ケンシン</t>
    </rPh>
    <rPh sb="5" eb="10">
      <t>セイカツシュウカンビョウ</t>
    </rPh>
    <rPh sb="10" eb="14">
      <t>ヨボウケンシン</t>
    </rPh>
    <phoneticPr fontId="2"/>
  </si>
  <si>
    <t>子宮頸がん健診（単独）</t>
  </si>
  <si>
    <t>子宮頸がん健診（単独）</t>
    <phoneticPr fontId="2"/>
  </si>
  <si>
    <t>■集団健診</t>
    <rPh sb="1" eb="5">
      <t>シュウダンケンシン</t>
    </rPh>
    <phoneticPr fontId="2"/>
  </si>
  <si>
    <t>①胃カメラ_鎮静剤なし</t>
    <phoneticPr fontId="2"/>
  </si>
  <si>
    <t>②胃カメラ_鎮静剤あり</t>
    <phoneticPr fontId="2"/>
  </si>
  <si>
    <t>①胃カメラ</t>
    <phoneticPr fontId="2"/>
  </si>
  <si>
    <t>①胃ｶﾒﾗ_鎮静剤なし＋⑤乳がん40</t>
    <rPh sb="6" eb="9">
      <t>チンセイザイ</t>
    </rPh>
    <phoneticPr fontId="2"/>
  </si>
  <si>
    <t>②胃ｶﾒﾗ_鎮静剤あり＋⑤乳がん40</t>
    <rPh sb="6" eb="9">
      <t>チンセイザイ</t>
    </rPh>
    <phoneticPr fontId="2"/>
  </si>
  <si>
    <t>①胃ｶﾒﾗ_鎮静剤なし＋⑥乳がん50</t>
    <rPh sb="6" eb="9">
      <t>チンセイザイ</t>
    </rPh>
    <phoneticPr fontId="2"/>
  </si>
  <si>
    <t>②胃ｶﾒﾗ_鎮静剤あり＋⑥乳がん50</t>
    <rPh sb="6" eb="9">
      <t>チンセイザイ</t>
    </rPh>
    <phoneticPr fontId="2"/>
  </si>
  <si>
    <t>①胃ｶﾒﾗ_鎮静剤なし＋⑦子宮頸がん</t>
    <rPh sb="6" eb="9">
      <t>チンセイザイ</t>
    </rPh>
    <phoneticPr fontId="2"/>
  </si>
  <si>
    <t>②胃ｶﾒﾗ_鎮静剤あり＋⑦子宮頸がん</t>
    <rPh sb="6" eb="9">
      <t>チンセイザイ</t>
    </rPh>
    <phoneticPr fontId="2"/>
  </si>
  <si>
    <t>①胃ｶﾒﾗ_鎮静剤なし＋⑤乳がん40＋⑦子宮頸がん</t>
    <rPh sb="6" eb="9">
      <t>チンセイザイ</t>
    </rPh>
    <rPh sb="20" eb="23">
      <t>シキュウケイ</t>
    </rPh>
    <phoneticPr fontId="2"/>
  </si>
  <si>
    <t>②胃ｶﾒﾗ_鎮静剤あり＋⑤乳がん40＋⑦子宮頸がん</t>
    <rPh sb="6" eb="9">
      <t>チンセイザイ</t>
    </rPh>
    <rPh sb="20" eb="23">
      <t>シキュウケイ</t>
    </rPh>
    <phoneticPr fontId="2"/>
  </si>
  <si>
    <t>①胃ｶﾒﾗ_鎮静剤なし＋⑥乳がん50＋⑦子宮頸がん</t>
    <rPh sb="6" eb="9">
      <t>チンセイザイ</t>
    </rPh>
    <rPh sb="20" eb="23">
      <t>シキュウケイ</t>
    </rPh>
    <phoneticPr fontId="2"/>
  </si>
  <si>
    <t>②胃ｶﾒﾗ_鎮静剤あり＋⑥乳がん50＋⑦子宮頸がん</t>
    <rPh sb="6" eb="9">
      <t>チンセイザイ</t>
    </rPh>
    <rPh sb="20" eb="23">
      <t>シキュウケイ</t>
    </rPh>
    <phoneticPr fontId="2"/>
  </si>
  <si>
    <t>①胃カメラ</t>
  </si>
  <si>
    <t>がん</t>
    <phoneticPr fontId="2"/>
  </si>
  <si>
    <t>がん</t>
    <phoneticPr fontId="2"/>
  </si>
  <si>
    <t>脳ドック_Aコース</t>
    <phoneticPr fontId="2"/>
  </si>
  <si>
    <t>胃カメラ</t>
    <rPh sb="0" eb="1">
      <t>イ</t>
    </rPh>
    <phoneticPr fontId="2"/>
  </si>
  <si>
    <t>節目健診</t>
    <rPh sb="0" eb="2">
      <t>フシメ</t>
    </rPh>
    <rPh sb="2" eb="4">
      <t>ケンシン</t>
    </rPh>
    <phoneticPr fontId="2"/>
  </si>
  <si>
    <t>バス健診（法定健診）(3～12月）</t>
    <rPh sb="2" eb="4">
      <t>ケンシン</t>
    </rPh>
    <rPh sb="5" eb="9">
      <t>ホウテイケンシン</t>
    </rPh>
    <rPh sb="15" eb="16">
      <t>ガツ</t>
    </rPh>
    <phoneticPr fontId="2"/>
  </si>
  <si>
    <t>バス健診（法定健診）(1～2月）</t>
    <rPh sb="2" eb="4">
      <t>ケンシン</t>
    </rPh>
    <rPh sb="5" eb="9">
      <t>ホウテイケンシン</t>
    </rPh>
    <rPh sb="14" eb="15">
      <t>ガツ</t>
    </rPh>
    <phoneticPr fontId="2"/>
  </si>
  <si>
    <t>人間ドック（協会けんぽ）</t>
    <rPh sb="0" eb="2">
      <t>ニンゲン</t>
    </rPh>
    <rPh sb="6" eb="8">
      <t>キョウカイ</t>
    </rPh>
    <phoneticPr fontId="2"/>
  </si>
  <si>
    <t>節目健診</t>
    <rPh sb="0" eb="4">
      <t>フシメケンシン</t>
    </rPh>
    <phoneticPr fontId="2"/>
  </si>
  <si>
    <t>法定健診（3～12月）</t>
    <rPh sb="0" eb="4">
      <t>ホウテイケンシン</t>
    </rPh>
    <rPh sb="9" eb="10">
      <t>ガツ</t>
    </rPh>
    <phoneticPr fontId="2"/>
  </si>
  <si>
    <t>法定健診（1～2月）</t>
    <rPh sb="0" eb="4">
      <t>ホウテイケンシン</t>
    </rPh>
    <rPh sb="8" eb="9">
      <t>ガツ</t>
    </rPh>
    <phoneticPr fontId="2"/>
  </si>
  <si>
    <t>生活習慣病予防健診</t>
    <rPh sb="0" eb="9">
      <t>セイカツシュウカンビョウヨボウケンシン</t>
    </rPh>
    <phoneticPr fontId="2"/>
  </si>
  <si>
    <t>法定健診 (4～12月)</t>
    <rPh sb="0" eb="4">
      <t>ホウテイケンシン</t>
    </rPh>
    <rPh sb="10" eb="11">
      <t>ガツ</t>
    </rPh>
    <phoneticPr fontId="2"/>
  </si>
  <si>
    <t>法定健診（1～3月）</t>
    <rPh sb="0" eb="4">
      <t>ホウテイケンシン</t>
    </rPh>
    <rPh sb="8" eb="9">
      <t>ガツ</t>
    </rPh>
    <phoneticPr fontId="2"/>
  </si>
  <si>
    <t>人間ドック （4～12月）</t>
    <rPh sb="0" eb="2">
      <t>ニンゲン</t>
    </rPh>
    <phoneticPr fontId="2"/>
  </si>
  <si>
    <t>人間ドック （1～3月）</t>
    <rPh sb="0" eb="2">
      <t>ニンゲン</t>
    </rPh>
    <phoneticPr fontId="2"/>
  </si>
  <si>
    <t>人間ドック（協会けんぽ）</t>
    <rPh sb="0" eb="2">
      <t>ニンゲン</t>
    </rPh>
    <rPh sb="6" eb="8">
      <t>キョウカイ</t>
    </rPh>
    <phoneticPr fontId="2"/>
  </si>
  <si>
    <t>■厚地脳神経外科病院</t>
    <phoneticPr fontId="2"/>
  </si>
  <si>
    <t>■出張バス健診（15名以上）</t>
    <phoneticPr fontId="2"/>
  </si>
  <si>
    <t>■厚地記念クリニック</t>
  </si>
  <si>
    <t>④節目健診</t>
    <rPh sb="1" eb="5">
      <t>フシメケンシン</t>
    </rPh>
    <phoneticPr fontId="2"/>
  </si>
  <si>
    <t>③ｲﾝﾌﾙ＋④節目健診</t>
    <rPh sb="7" eb="11">
      <t>フシメケンシン</t>
    </rPh>
    <phoneticPr fontId="2"/>
  </si>
  <si>
    <t>③インフルエンザ予防接種</t>
    <phoneticPr fontId="2"/>
  </si>
  <si>
    <t>③インフルエンザ予防接種＋⑦子宮頸がん</t>
    <phoneticPr fontId="2"/>
  </si>
  <si>
    <t>⑦子宮頸がん</t>
  </si>
  <si>
    <t>⑦子宮頸がん</t>
    <phoneticPr fontId="2"/>
  </si>
  <si>
    <t>①胃カメラ_鎮痛剤なし</t>
  </si>
  <si>
    <t>②胃カメラ_鎮痛剤あり</t>
  </si>
  <si>
    <t>出張バス健診3_12月</t>
    <rPh sb="0" eb="2">
      <t>シュッチョウ</t>
    </rPh>
    <rPh sb="4" eb="6">
      <t>ケンシン</t>
    </rPh>
    <rPh sb="10" eb="11">
      <t>ガツ</t>
    </rPh>
    <phoneticPr fontId="2"/>
  </si>
  <si>
    <t>出張バス健診1_2月</t>
    <rPh sb="0" eb="2">
      <t>シュッチョウ</t>
    </rPh>
    <rPh sb="4" eb="6">
      <t>ケンシン</t>
    </rPh>
    <rPh sb="9" eb="10">
      <t>ガツ</t>
    </rPh>
    <phoneticPr fontId="2"/>
  </si>
  <si>
    <t>⑧子宮頸がん健診_単独</t>
    <rPh sb="9" eb="11">
      <t>タンドク</t>
    </rPh>
    <phoneticPr fontId="2"/>
  </si>
  <si>
    <t xml:space="preserve"> </t>
    <phoneticPr fontId="2"/>
  </si>
  <si>
    <t>生活若年病院</t>
    <rPh sb="0" eb="2">
      <t>セイカツ</t>
    </rPh>
    <rPh sb="2" eb="4">
      <t>ジャクネン</t>
    </rPh>
    <rPh sb="4" eb="6">
      <t>ビョウイン</t>
    </rPh>
    <phoneticPr fontId="2"/>
  </si>
  <si>
    <t>南風病院</t>
  </si>
  <si>
    <t>人間ドック_協会けんぽ</t>
    <rPh sb="0" eb="2">
      <t>ニンゲン</t>
    </rPh>
    <rPh sb="6" eb="8">
      <t>キョウカイ</t>
    </rPh>
    <phoneticPr fontId="2"/>
  </si>
  <si>
    <t>人間協会病院</t>
    <rPh sb="0" eb="2">
      <t>ニンゲン</t>
    </rPh>
    <rPh sb="2" eb="4">
      <t>キョウカイ</t>
    </rPh>
    <rPh sb="4" eb="6">
      <t>ビョウイン</t>
    </rPh>
    <phoneticPr fontId="2"/>
  </si>
  <si>
    <t>④節目健診</t>
    <rPh sb="1" eb="3">
      <t>フシメ</t>
    </rPh>
    <rPh sb="3" eb="5">
      <t>ケンシン</t>
    </rPh>
    <phoneticPr fontId="2"/>
  </si>
  <si>
    <t>④節目健診</t>
    <rPh sb="1" eb="3">
      <t>フシメ</t>
    </rPh>
    <phoneticPr fontId="2"/>
  </si>
  <si>
    <t>若年者健診</t>
    <rPh sb="0" eb="3">
      <t>ジャクネンシャ</t>
    </rPh>
    <rPh sb="3" eb="5">
      <t>ケンシン</t>
    </rPh>
    <phoneticPr fontId="2"/>
  </si>
  <si>
    <t>若年者健診</t>
    <rPh sb="0" eb="5">
      <t>ジャクネンシャケンシン</t>
    </rPh>
    <phoneticPr fontId="2"/>
  </si>
  <si>
    <t>バス健診（若年者健診）</t>
    <rPh sb="2" eb="4">
      <t>ケンシン</t>
    </rPh>
    <rPh sb="5" eb="7">
      <t>ジャクネン</t>
    </rPh>
    <rPh sb="7" eb="8">
      <t>シャ</t>
    </rPh>
    <rPh sb="8" eb="10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</si>
</sst>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[$-F800]dddd\,\ mmmm\ dd\,\ yyyy"/>
    <numFmt numFmtId="177" formatCode="yyyy/mm/dd"/>
    <numFmt numFmtId="178" formatCode="h:mm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color indexed="8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rgb="FF22251E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003366"/>
      <name val="BIZ UDPゴシック"/>
      <family val="3"/>
      <charset val="128"/>
    </font>
    <font>
      <b/>
      <sz val="12"/>
      <color rgb="FF8396AF"/>
      <name val="BIZ UDPゴシック"/>
      <family val="3"/>
      <charset val="128"/>
    </font>
    <font>
      <b/>
      <sz val="16"/>
      <color rgb="FF009E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8396A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A3A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C98"/>
        <bgColor indexed="64"/>
      </patternFill>
    </fill>
    <fill>
      <patternFill patternType="solid">
        <fgColor rgb="FFDEDAFE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dotted">
        <color indexed="64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/>
      <top style="thin">
        <color theme="3"/>
      </top>
      <bottom style="dotted">
        <color indexed="64"/>
      </bottom>
      <diagonal/>
    </border>
    <border>
      <left/>
      <right/>
      <top style="thin">
        <color theme="3"/>
      </top>
      <bottom style="dotted">
        <color indexed="64"/>
      </bottom>
      <diagonal/>
    </border>
    <border>
      <left/>
      <right style="thin">
        <color indexed="64"/>
      </right>
      <top style="thin">
        <color theme="3"/>
      </top>
      <bottom style="dotted">
        <color indexed="64"/>
      </bottom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dotted">
        <color theme="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indexed="64"/>
      </right>
      <top style="dotted">
        <color theme="0"/>
      </top>
      <bottom/>
      <diagonal/>
    </border>
    <border>
      <left style="thin">
        <color indexed="64"/>
      </left>
      <right style="thin">
        <color indexed="64"/>
      </right>
      <top style="dotted">
        <color theme="0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dotted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dotted">
        <color theme="0"/>
      </bottom>
      <diagonal/>
    </border>
    <border>
      <left style="thin">
        <color theme="3"/>
      </left>
      <right style="thin">
        <color indexed="64"/>
      </right>
      <top/>
      <bottom style="dotted">
        <color theme="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 style="dotted">
        <color theme="0"/>
      </top>
      <bottom style="thick">
        <color theme="3"/>
      </bottom>
      <diagonal/>
    </border>
    <border>
      <left/>
      <right style="thick">
        <color theme="3"/>
      </right>
      <top style="dotted">
        <color theme="0"/>
      </top>
      <bottom style="thick">
        <color theme="3"/>
      </bottom>
      <diagonal/>
    </border>
    <border>
      <left style="thin">
        <color theme="3"/>
      </left>
      <right style="hair">
        <color indexed="64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 style="hair">
        <color indexed="64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hair">
        <color indexed="64"/>
      </right>
      <top style="thin">
        <color theme="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3"/>
      </top>
      <bottom style="hair">
        <color indexed="64"/>
      </bottom>
      <diagonal/>
    </border>
    <border>
      <left style="hair">
        <color indexed="64"/>
      </left>
      <right style="thin">
        <color theme="3"/>
      </right>
      <top style="thin">
        <color theme="3"/>
      </top>
      <bottom style="hair">
        <color indexed="64"/>
      </bottom>
      <diagonal/>
    </border>
    <border>
      <left style="thin">
        <color theme="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 style="hair">
        <color indexed="64"/>
      </right>
      <top style="hair">
        <color indexed="64"/>
      </top>
      <bottom style="thin">
        <color theme="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3"/>
      </bottom>
      <diagonal/>
    </border>
    <border>
      <left style="hair">
        <color indexed="64"/>
      </left>
      <right style="thin">
        <color theme="3"/>
      </right>
      <top style="hair">
        <color indexed="64"/>
      </top>
      <bottom style="thin">
        <color theme="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indexed="64"/>
      </bottom>
      <diagonal/>
    </border>
    <border>
      <left/>
      <right style="thin">
        <color theme="3"/>
      </right>
      <top style="hair">
        <color indexed="64"/>
      </top>
      <bottom style="hair">
        <color indexed="64"/>
      </bottom>
      <diagonal/>
    </border>
    <border>
      <left/>
      <right style="thin">
        <color theme="3"/>
      </right>
      <top style="hair">
        <color indexed="64"/>
      </top>
      <bottom style="thin">
        <color theme="3"/>
      </bottom>
      <diagonal/>
    </border>
    <border>
      <left style="thin">
        <color theme="3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3"/>
      </left>
      <right style="hair">
        <color indexed="64"/>
      </right>
      <top/>
      <bottom style="thin">
        <color theme="3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05">
    <xf numFmtId="0" fontId="0" fillId="0" borderId="0" xfId="0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10" fillId="0" borderId="22" xfId="0" applyFont="1" applyBorder="1" applyProtection="1">
      <alignment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2" fillId="0" borderId="17" xfId="0" applyFont="1" applyBorder="1" applyProtection="1">
      <alignment vertical="center"/>
      <protection locked="0"/>
    </xf>
    <xf numFmtId="0" fontId="12" fillId="0" borderId="27" xfId="0" applyFont="1" applyBorder="1" applyProtection="1">
      <alignment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Protection="1">
      <alignment vertical="center"/>
      <protection locked="0"/>
    </xf>
    <xf numFmtId="56" fontId="10" fillId="0" borderId="4" xfId="0" applyNumberFormat="1" applyFont="1" applyBorder="1" applyProtection="1">
      <alignment vertical="center"/>
      <protection locked="0"/>
    </xf>
    <xf numFmtId="56" fontId="10" fillId="0" borderId="4" xfId="0" applyNumberFormat="1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56" fontId="10" fillId="0" borderId="46" xfId="0" applyNumberFormat="1" applyFont="1" applyBorder="1" applyProtection="1">
      <alignment vertical="center"/>
      <protection locked="0"/>
    </xf>
    <xf numFmtId="56" fontId="10" fillId="0" borderId="46" xfId="0" applyNumberFormat="1" applyFont="1" applyBorder="1" applyAlignment="1" applyProtection="1">
      <alignment horizontal="center" vertical="center"/>
      <protection locked="0"/>
    </xf>
    <xf numFmtId="56" fontId="10" fillId="0" borderId="51" xfId="0" applyNumberFormat="1" applyFont="1" applyBorder="1" applyProtection="1">
      <alignment vertical="center"/>
      <protection locked="0"/>
    </xf>
    <xf numFmtId="56" fontId="10" fillId="0" borderId="51" xfId="0" applyNumberFormat="1" applyFont="1" applyBorder="1" applyAlignment="1" applyProtection="1">
      <alignment horizontal="center" vertical="center"/>
      <protection locked="0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21" fillId="0" borderId="0" xfId="4" applyFont="1" applyAlignment="1" applyProtection="1">
      <alignment vertical="center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22" fillId="0" borderId="0" xfId="4" applyFont="1" applyAlignment="1" applyProtection="1">
      <alignment vertical="center"/>
      <protection locked="0"/>
    </xf>
    <xf numFmtId="0" fontId="21" fillId="0" borderId="0" xfId="4" applyFont="1" applyAlignment="1" applyProtection="1">
      <alignment horizontal="center" vertical="center" shrinkToFit="1"/>
      <protection locked="0"/>
    </xf>
    <xf numFmtId="0" fontId="10" fillId="3" borderId="14" xfId="3" applyFont="1" applyFill="1" applyBorder="1" applyAlignment="1" applyProtection="1">
      <alignment horizontal="center" vertical="center" shrinkToFit="1"/>
      <protection locked="0"/>
    </xf>
    <xf numFmtId="38" fontId="10" fillId="3" borderId="2" xfId="5" applyFont="1" applyFill="1" applyBorder="1" applyAlignment="1" applyProtection="1">
      <alignment horizontal="center" vertical="center" shrinkToFit="1"/>
      <protection locked="0"/>
    </xf>
    <xf numFmtId="0" fontId="23" fillId="0" borderId="0" xfId="4" applyFont="1" applyAlignment="1" applyProtection="1">
      <alignment horizontal="center" vertical="center"/>
      <protection locked="0"/>
    </xf>
    <xf numFmtId="0" fontId="21" fillId="0" borderId="14" xfId="4" applyFont="1" applyBorder="1" applyAlignment="1" applyProtection="1">
      <alignment horizontal="center" vertical="center" shrinkToFit="1"/>
      <protection locked="0"/>
    </xf>
    <xf numFmtId="3" fontId="21" fillId="0" borderId="2" xfId="4" applyNumberFormat="1" applyFont="1" applyBorder="1" applyAlignment="1" applyProtection="1">
      <alignment horizontal="center" vertical="center" shrinkToFit="1"/>
      <protection locked="0"/>
    </xf>
    <xf numFmtId="0" fontId="10" fillId="0" borderId="0" xfId="6" applyFont="1" applyProtection="1">
      <alignment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24" fillId="5" borderId="9" xfId="4" applyFont="1" applyFill="1" applyBorder="1" applyAlignment="1">
      <alignment horizontal="center" vertical="center"/>
    </xf>
    <xf numFmtId="0" fontId="24" fillId="5" borderId="13" xfId="4" applyFont="1" applyFill="1" applyBorder="1" applyAlignment="1" applyProtection="1">
      <alignment horizontal="center" vertical="center"/>
      <protection locked="0"/>
    </xf>
    <xf numFmtId="0" fontId="24" fillId="5" borderId="1" xfId="4" applyFont="1" applyFill="1" applyBorder="1" applyAlignment="1" applyProtection="1">
      <alignment horizontal="center" vertical="center"/>
      <protection locked="0"/>
    </xf>
    <xf numFmtId="0" fontId="25" fillId="4" borderId="2" xfId="4" applyFont="1" applyFill="1" applyBorder="1" applyAlignment="1" applyProtection="1">
      <alignment horizontal="center" vertical="center"/>
      <protection locked="0"/>
    </xf>
    <xf numFmtId="177" fontId="21" fillId="4" borderId="6" xfId="3" applyNumberFormat="1" applyFont="1" applyFill="1" applyBorder="1" applyAlignment="1" applyProtection="1">
      <alignment horizontal="center" vertical="center" shrinkToFit="1"/>
      <protection locked="0"/>
    </xf>
    <xf numFmtId="177" fontId="21" fillId="4" borderId="5" xfId="3" applyNumberFormat="1" applyFont="1" applyFill="1" applyBorder="1" applyAlignment="1" applyProtection="1">
      <alignment horizontal="center" vertical="center" shrinkToFit="1"/>
      <protection locked="0"/>
    </xf>
    <xf numFmtId="177" fontId="21" fillId="4" borderId="8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10" xfId="3" applyFont="1" applyBorder="1" applyAlignment="1">
      <alignment horizontal="right" vertical="center" shrinkToFit="1"/>
    </xf>
    <xf numFmtId="42" fontId="21" fillId="0" borderId="3" xfId="0" applyNumberFormat="1" applyFont="1" applyBorder="1" applyAlignment="1" applyProtection="1">
      <alignment vertical="center" shrinkToFit="1"/>
      <protection locked="0"/>
    </xf>
    <xf numFmtId="42" fontId="21" fillId="0" borderId="4" xfId="0" applyNumberFormat="1" applyFont="1" applyBorder="1" applyAlignment="1" applyProtection="1">
      <alignment vertical="center" shrinkToFit="1"/>
      <protection locked="0"/>
    </xf>
    <xf numFmtId="0" fontId="21" fillId="0" borderId="11" xfId="3" applyFont="1" applyBorder="1" applyAlignment="1">
      <alignment horizontal="right" vertical="center" shrinkToFit="1"/>
    </xf>
    <xf numFmtId="0" fontId="21" fillId="0" borderId="12" xfId="3" applyFont="1" applyBorder="1" applyAlignment="1">
      <alignment horizontal="right" vertical="center" shrinkToFit="1"/>
    </xf>
    <xf numFmtId="42" fontId="21" fillId="0" borderId="7" xfId="0" applyNumberFormat="1" applyFont="1" applyBorder="1" applyAlignment="1" applyProtection="1">
      <alignment vertical="center" shrinkToFit="1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left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left" vertical="center"/>
      <protection locked="0"/>
    </xf>
    <xf numFmtId="41" fontId="9" fillId="5" borderId="42" xfId="0" applyNumberFormat="1" applyFont="1" applyFill="1" applyBorder="1" applyAlignment="1" applyProtection="1">
      <alignment horizontal="center" vertical="center" shrinkToFit="1"/>
      <protection locked="0"/>
    </xf>
    <xf numFmtId="41" fontId="9" fillId="5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43" xfId="0" applyFont="1" applyFill="1" applyBorder="1" applyAlignment="1" applyProtection="1">
      <alignment horizontal="center" vertical="center" shrinkToFit="1"/>
      <protection locked="0"/>
    </xf>
    <xf numFmtId="0" fontId="9" fillId="5" borderId="44" xfId="0" applyFont="1" applyFill="1" applyBorder="1" applyAlignment="1" applyProtection="1">
      <alignment horizontal="center" vertical="center" shrinkToFit="1"/>
      <protection locked="0"/>
    </xf>
    <xf numFmtId="0" fontId="9" fillId="5" borderId="45" xfId="0" applyFont="1" applyFill="1" applyBorder="1">
      <alignment vertical="center"/>
    </xf>
    <xf numFmtId="41" fontId="21" fillId="0" borderId="46" xfId="0" applyNumberFormat="1" applyFont="1" applyBorder="1" applyAlignment="1" applyProtection="1">
      <alignment vertical="center" shrinkToFit="1"/>
      <protection locked="0"/>
    </xf>
    <xf numFmtId="0" fontId="21" fillId="0" borderId="46" xfId="0" applyFont="1" applyBorder="1" applyAlignment="1" applyProtection="1">
      <alignment vertical="center" shrinkToFit="1"/>
      <protection locked="0"/>
    </xf>
    <xf numFmtId="41" fontId="21" fillId="0" borderId="46" xfId="0" applyNumberFormat="1" applyFont="1" applyBorder="1" applyAlignment="1" applyProtection="1">
      <alignment horizontal="center" vertical="center" shrinkToFit="1"/>
      <protection locked="0"/>
    </xf>
    <xf numFmtId="176" fontId="21" fillId="0" borderId="46" xfId="0" applyNumberFormat="1" applyFont="1" applyBorder="1" applyAlignment="1" applyProtection="1">
      <alignment vertical="center" shrinkToFit="1"/>
      <protection locked="0"/>
    </xf>
    <xf numFmtId="0" fontId="21" fillId="4" borderId="46" xfId="0" applyFont="1" applyFill="1" applyBorder="1" applyAlignment="1" applyProtection="1">
      <alignment vertical="center" shrinkToFit="1"/>
      <protection locked="0"/>
    </xf>
    <xf numFmtId="0" fontId="21" fillId="4" borderId="4" xfId="0" applyFont="1" applyFill="1" applyBorder="1" applyAlignment="1" applyProtection="1">
      <alignment vertical="center" shrinkToFit="1"/>
      <protection locked="0"/>
    </xf>
    <xf numFmtId="38" fontId="9" fillId="5" borderId="46" xfId="1" applyFont="1" applyFill="1" applyBorder="1" applyAlignment="1" applyProtection="1">
      <alignment horizontal="right" vertical="center" shrinkToFit="1"/>
    </xf>
    <xf numFmtId="0" fontId="21" fillId="0" borderId="47" xfId="1" applyNumberFormat="1" applyFont="1" applyFill="1" applyBorder="1" applyAlignment="1" applyProtection="1">
      <alignment horizontal="right" vertical="center" shrinkToFit="1"/>
      <protection locked="0"/>
    </xf>
    <xf numFmtId="0" fontId="9" fillId="5" borderId="48" xfId="0" applyFont="1" applyFill="1" applyBorder="1">
      <alignment vertical="center"/>
    </xf>
    <xf numFmtId="41" fontId="21" fillId="0" borderId="4" xfId="0" applyNumberFormat="1" applyFont="1" applyBorder="1" applyAlignment="1" applyProtection="1">
      <alignment vertical="center" shrinkToFit="1"/>
      <protection locked="0"/>
    </xf>
    <xf numFmtId="0" fontId="21" fillId="0" borderId="4" xfId="0" applyFont="1" applyBorder="1" applyAlignment="1" applyProtection="1">
      <alignment vertical="center" shrinkToFit="1"/>
      <protection locked="0"/>
    </xf>
    <xf numFmtId="41" fontId="21" fillId="0" borderId="4" xfId="0" applyNumberFormat="1" applyFont="1" applyBorder="1" applyAlignment="1" applyProtection="1">
      <alignment horizontal="center" vertical="center" shrinkToFit="1"/>
      <protection locked="0"/>
    </xf>
    <xf numFmtId="176" fontId="21" fillId="0" borderId="4" xfId="0" applyNumberFormat="1" applyFont="1" applyBorder="1" applyAlignment="1" applyProtection="1">
      <alignment vertical="center" shrinkToFit="1"/>
      <protection locked="0"/>
    </xf>
    <xf numFmtId="38" fontId="9" fillId="5" borderId="4" xfId="1" applyFont="1" applyFill="1" applyBorder="1" applyAlignment="1" applyProtection="1">
      <alignment horizontal="right" vertical="center" shrinkToFit="1"/>
    </xf>
    <xf numFmtId="0" fontId="21" fillId="0" borderId="49" xfId="1" applyNumberFormat="1" applyFont="1" applyFill="1" applyBorder="1" applyAlignment="1" applyProtection="1">
      <alignment horizontal="right" vertical="center" shrinkToFit="1"/>
      <protection locked="0"/>
    </xf>
    <xf numFmtId="0" fontId="9" fillId="5" borderId="50" xfId="0" applyFont="1" applyFill="1" applyBorder="1">
      <alignment vertical="center"/>
    </xf>
    <xf numFmtId="41" fontId="21" fillId="0" borderId="51" xfId="0" applyNumberFormat="1" applyFont="1" applyBorder="1" applyAlignment="1" applyProtection="1">
      <alignment vertical="center" shrinkToFit="1"/>
      <protection locked="0"/>
    </xf>
    <xf numFmtId="0" fontId="21" fillId="0" borderId="51" xfId="0" applyFont="1" applyBorder="1" applyAlignment="1" applyProtection="1">
      <alignment vertical="center" shrinkToFit="1"/>
      <protection locked="0"/>
    </xf>
    <xf numFmtId="41" fontId="21" fillId="0" borderId="51" xfId="0" applyNumberFormat="1" applyFont="1" applyBorder="1" applyAlignment="1" applyProtection="1">
      <alignment horizontal="center" vertical="center" shrinkToFit="1"/>
      <protection locked="0"/>
    </xf>
    <xf numFmtId="176" fontId="21" fillId="0" borderId="51" xfId="0" applyNumberFormat="1" applyFont="1" applyBorder="1" applyAlignment="1" applyProtection="1">
      <alignment vertical="center" shrinkToFit="1"/>
      <protection locked="0"/>
    </xf>
    <xf numFmtId="0" fontId="21" fillId="4" borderId="51" xfId="0" applyFont="1" applyFill="1" applyBorder="1" applyAlignment="1" applyProtection="1">
      <alignment vertical="center" shrinkToFit="1"/>
      <protection locked="0"/>
    </xf>
    <xf numFmtId="0" fontId="21" fillId="0" borderId="52" xfId="1" applyNumberFormat="1" applyFont="1" applyFill="1" applyBorder="1" applyAlignment="1" applyProtection="1">
      <alignment horizontal="right" vertical="center" shrinkToFit="1"/>
      <protection locked="0"/>
    </xf>
    <xf numFmtId="38" fontId="9" fillId="5" borderId="51" xfId="1" applyFont="1" applyFill="1" applyBorder="1" applyAlignment="1" applyProtection="1">
      <alignment horizontal="right" vertical="center" shrinkToFit="1"/>
    </xf>
    <xf numFmtId="0" fontId="17" fillId="0" borderId="0" xfId="0" applyFont="1" applyAlignment="1">
      <alignment horizontal="center" vertical="center"/>
    </xf>
    <xf numFmtId="0" fontId="17" fillId="7" borderId="0" xfId="0" applyFont="1" applyFill="1">
      <alignment vertical="center"/>
    </xf>
    <xf numFmtId="0" fontId="18" fillId="7" borderId="0" xfId="0" applyFont="1" applyFill="1">
      <alignment vertical="center"/>
    </xf>
    <xf numFmtId="38" fontId="18" fillId="7" borderId="0" xfId="1" applyFont="1" applyFill="1">
      <alignment vertical="center"/>
    </xf>
    <xf numFmtId="0" fontId="17" fillId="8" borderId="0" xfId="0" applyFont="1" applyFill="1">
      <alignment vertical="center"/>
    </xf>
    <xf numFmtId="0" fontId="17" fillId="9" borderId="0" xfId="0" applyFont="1" applyFill="1">
      <alignment vertical="center"/>
    </xf>
    <xf numFmtId="38" fontId="17" fillId="9" borderId="0" xfId="1" applyFont="1" applyFill="1">
      <alignment vertical="center"/>
    </xf>
    <xf numFmtId="38" fontId="18" fillId="9" borderId="0" xfId="1" applyFont="1" applyFill="1">
      <alignment vertical="center"/>
    </xf>
    <xf numFmtId="0" fontId="17" fillId="10" borderId="0" xfId="0" applyFont="1" applyFill="1">
      <alignment vertical="center"/>
    </xf>
    <xf numFmtId="38" fontId="17" fillId="10" borderId="0" xfId="1" applyFont="1" applyFill="1">
      <alignment vertical="center"/>
    </xf>
    <xf numFmtId="0" fontId="17" fillId="11" borderId="0" xfId="0" applyFont="1" applyFill="1">
      <alignment vertical="center"/>
    </xf>
    <xf numFmtId="38" fontId="17" fillId="11" borderId="0" xfId="1" applyFont="1" applyFill="1">
      <alignment vertical="center"/>
    </xf>
    <xf numFmtId="0" fontId="21" fillId="4" borderId="3" xfId="0" applyFont="1" applyFill="1" applyBorder="1" applyAlignment="1" applyProtection="1">
      <alignment vertical="center" shrinkToFit="1"/>
      <protection locked="0"/>
    </xf>
    <xf numFmtId="0" fontId="17" fillId="12" borderId="0" xfId="0" applyFont="1" applyFill="1">
      <alignment vertical="center"/>
    </xf>
    <xf numFmtId="0" fontId="17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7" borderId="0" xfId="0" applyFont="1" applyFill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29" fillId="0" borderId="9" xfId="0" applyFont="1" applyBorder="1" applyAlignment="1">
      <alignment horizontal="center" vertical="center"/>
    </xf>
    <xf numFmtId="38" fontId="29" fillId="0" borderId="2" xfId="1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left" vertical="center" indent="1"/>
    </xf>
    <xf numFmtId="0" fontId="28" fillId="7" borderId="11" xfId="0" applyFont="1" applyFill="1" applyBorder="1" applyAlignment="1">
      <alignment horizontal="left" vertical="center" indent="1"/>
    </xf>
    <xf numFmtId="0" fontId="28" fillId="7" borderId="53" xfId="0" applyFont="1" applyFill="1" applyBorder="1" applyAlignment="1">
      <alignment horizontal="left" vertical="center" indent="1"/>
    </xf>
    <xf numFmtId="0" fontId="28" fillId="7" borderId="12" xfId="0" applyFont="1" applyFill="1" applyBorder="1" applyAlignment="1">
      <alignment horizontal="left" vertical="center" indent="1"/>
    </xf>
    <xf numFmtId="0" fontId="13" fillId="13" borderId="30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38" fontId="28" fillId="0" borderId="0" xfId="1" applyFont="1" applyFill="1" applyBorder="1" applyAlignment="1">
      <alignment horizontal="right" vertical="center" indent="1"/>
    </xf>
    <xf numFmtId="38" fontId="28" fillId="7" borderId="6" xfId="1" applyFont="1" applyFill="1" applyBorder="1" applyAlignment="1">
      <alignment horizontal="right" vertical="center" indent="1"/>
    </xf>
    <xf numFmtId="38" fontId="28" fillId="7" borderId="5" xfId="1" applyFont="1" applyFill="1" applyBorder="1" applyAlignment="1">
      <alignment horizontal="right" vertical="center" indent="1"/>
    </xf>
    <xf numFmtId="38" fontId="28" fillId="7" borderId="54" xfId="1" applyFont="1" applyFill="1" applyBorder="1" applyAlignment="1">
      <alignment horizontal="right" vertical="center" indent="1"/>
    </xf>
    <xf numFmtId="38" fontId="28" fillId="7" borderId="8" xfId="1" applyFont="1" applyFill="1" applyBorder="1" applyAlignment="1">
      <alignment horizontal="right" vertical="center" indent="1"/>
    </xf>
    <xf numFmtId="0" fontId="13" fillId="13" borderId="42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2" fillId="0" borderId="0" xfId="0" applyFont="1" applyAlignment="1"/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28" fillId="7" borderId="59" xfId="0" applyFont="1" applyFill="1" applyBorder="1" applyAlignment="1">
      <alignment horizontal="left" vertical="center" indent="1"/>
    </xf>
    <xf numFmtId="38" fontId="28" fillId="7" borderId="60" xfId="1" applyFont="1" applyFill="1" applyBorder="1" applyAlignment="1">
      <alignment horizontal="right" vertical="center" indent="1"/>
    </xf>
    <xf numFmtId="0" fontId="28" fillId="0" borderId="0" xfId="0" applyFont="1" applyAlignment="1">
      <alignment horizontal="right" vertical="center" indent="1"/>
    </xf>
    <xf numFmtId="0" fontId="31" fillId="0" borderId="0" xfId="0" applyFont="1" applyAlignment="1"/>
    <xf numFmtId="0" fontId="31" fillId="8" borderId="0" xfId="0" applyFont="1" applyFill="1">
      <alignment vertical="center"/>
    </xf>
    <xf numFmtId="0" fontId="12" fillId="8" borderId="0" xfId="0" applyFont="1" applyFill="1">
      <alignment vertical="center"/>
    </xf>
    <xf numFmtId="0" fontId="3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3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14" borderId="0" xfId="0" applyFont="1" applyFill="1">
      <alignment vertical="center"/>
    </xf>
    <xf numFmtId="0" fontId="17" fillId="14" borderId="0" xfId="0" applyFont="1" applyFill="1">
      <alignment vertical="center"/>
    </xf>
    <xf numFmtId="0" fontId="12" fillId="15" borderId="0" xfId="0" applyFont="1" applyFill="1">
      <alignment vertical="center"/>
    </xf>
    <xf numFmtId="0" fontId="17" fillId="15" borderId="0" xfId="0" applyFont="1" applyFill="1">
      <alignment vertical="center"/>
    </xf>
    <xf numFmtId="38" fontId="17" fillId="7" borderId="0" xfId="1" applyFont="1" applyFill="1">
      <alignment vertical="center"/>
    </xf>
    <xf numFmtId="20" fontId="17" fillId="0" borderId="0" xfId="0" applyNumberFormat="1" applyFont="1" applyAlignment="1">
      <alignment vertical="center" shrinkToFit="1"/>
    </xf>
    <xf numFmtId="0" fontId="28" fillId="7" borderId="58" xfId="0" applyFont="1" applyFill="1" applyBorder="1" applyAlignment="1">
      <alignment horizontal="left" vertical="center" indent="1"/>
    </xf>
    <xf numFmtId="38" fontId="28" fillId="7" borderId="55" xfId="1" applyFont="1" applyFill="1" applyBorder="1" applyAlignment="1">
      <alignment horizontal="right" vertical="center" indent="1"/>
    </xf>
    <xf numFmtId="0" fontId="28" fillId="7" borderId="48" xfId="0" applyFont="1" applyFill="1" applyBorder="1" applyAlignment="1">
      <alignment horizontal="left" vertical="center" indent="1"/>
    </xf>
    <xf numFmtId="38" fontId="28" fillId="7" borderId="56" xfId="1" applyFont="1" applyFill="1" applyBorder="1" applyAlignment="1">
      <alignment horizontal="right" vertical="center" indent="1"/>
    </xf>
    <xf numFmtId="0" fontId="28" fillId="7" borderId="50" xfId="0" applyFont="1" applyFill="1" applyBorder="1" applyAlignment="1">
      <alignment horizontal="left" vertical="center" indent="1"/>
    </xf>
    <xf numFmtId="0" fontId="28" fillId="7" borderId="57" xfId="0" applyFont="1" applyFill="1" applyBorder="1" applyAlignment="1">
      <alignment horizontal="right" vertical="center" indent="1"/>
    </xf>
    <xf numFmtId="0" fontId="28" fillId="7" borderId="48" xfId="0" applyFont="1" applyFill="1" applyBorder="1" applyAlignment="1">
      <alignment horizontal="left" vertical="center" indent="1" shrinkToFit="1"/>
    </xf>
    <xf numFmtId="0" fontId="31" fillId="12" borderId="0" xfId="0" applyFont="1" applyFill="1">
      <alignment vertical="center"/>
    </xf>
    <xf numFmtId="0" fontId="12" fillId="12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3" fillId="12" borderId="0" xfId="0" applyFont="1" applyFill="1">
      <alignment vertical="center"/>
    </xf>
    <xf numFmtId="0" fontId="28" fillId="7" borderId="12" xfId="0" applyFont="1" applyFill="1" applyBorder="1" applyAlignment="1">
      <alignment horizontal="left" vertical="center" wrapText="1" indent="1"/>
    </xf>
    <xf numFmtId="0" fontId="12" fillId="4" borderId="0" xfId="0" applyFont="1" applyFill="1">
      <alignment vertical="center"/>
    </xf>
    <xf numFmtId="0" fontId="17" fillId="16" borderId="0" xfId="0" applyFont="1" applyFill="1">
      <alignment vertical="center"/>
    </xf>
    <xf numFmtId="38" fontId="18" fillId="16" borderId="0" xfId="1" applyFont="1" applyFill="1">
      <alignment vertical="center"/>
    </xf>
    <xf numFmtId="0" fontId="17" fillId="17" borderId="0" xfId="0" applyFont="1" applyFill="1">
      <alignment vertical="center"/>
    </xf>
    <xf numFmtId="38" fontId="17" fillId="17" borderId="0" xfId="1" applyFont="1" applyFill="1">
      <alignment vertical="center"/>
    </xf>
    <xf numFmtId="0" fontId="17" fillId="18" borderId="0" xfId="0" applyFont="1" applyFill="1">
      <alignment vertical="center"/>
    </xf>
    <xf numFmtId="38" fontId="17" fillId="18" borderId="0" xfId="1" applyFont="1" applyFill="1">
      <alignment vertical="center"/>
    </xf>
    <xf numFmtId="178" fontId="10" fillId="0" borderId="17" xfId="0" applyNumberFormat="1" applyFont="1" applyBorder="1" applyProtection="1">
      <alignment vertical="center"/>
      <protection locked="0"/>
    </xf>
    <xf numFmtId="178" fontId="10" fillId="0" borderId="21" xfId="0" applyNumberFormat="1" applyFont="1" applyBorder="1" applyProtection="1">
      <alignment vertical="center"/>
      <protection locked="0"/>
    </xf>
    <xf numFmtId="178" fontId="10" fillId="0" borderId="0" xfId="0" applyNumberFormat="1" applyFont="1" applyProtection="1">
      <alignment vertical="center"/>
      <protection locked="0"/>
    </xf>
    <xf numFmtId="178" fontId="10" fillId="0" borderId="17" xfId="0" applyNumberFormat="1" applyFont="1" applyBorder="1" applyAlignment="1" applyProtection="1">
      <alignment horizontal="center" vertical="center"/>
      <protection locked="0"/>
    </xf>
    <xf numFmtId="178" fontId="9" fillId="5" borderId="43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46" xfId="0" applyNumberFormat="1" applyFont="1" applyBorder="1" applyAlignment="1" applyProtection="1">
      <alignment horizontal="center" vertical="center"/>
      <protection locked="0"/>
    </xf>
    <xf numFmtId="178" fontId="10" fillId="0" borderId="4" xfId="0" applyNumberFormat="1" applyFont="1" applyBorder="1" applyAlignment="1" applyProtection="1">
      <alignment horizontal="center" vertical="center"/>
      <protection locked="0"/>
    </xf>
    <xf numFmtId="178" fontId="10" fillId="0" borderId="51" xfId="0" applyNumberFormat="1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 wrapText="1"/>
      <protection locked="0"/>
    </xf>
    <xf numFmtId="178" fontId="12" fillId="0" borderId="17" xfId="0" applyNumberFormat="1" applyFont="1" applyBorder="1" applyAlignment="1" applyProtection="1">
      <alignment horizontal="left" vertical="center"/>
      <protection locked="0"/>
    </xf>
    <xf numFmtId="38" fontId="15" fillId="5" borderId="40" xfId="0" applyNumberFormat="1" applyFont="1" applyFill="1" applyBorder="1" applyAlignment="1">
      <alignment horizontal="right" vertical="center"/>
    </xf>
    <xf numFmtId="38" fontId="15" fillId="5" borderId="41" xfId="0" applyNumberFormat="1" applyFont="1" applyFill="1" applyBorder="1" applyAlignment="1">
      <alignment horizontal="right" vertical="center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shrinkToFit="1"/>
      <protection locked="0"/>
    </xf>
    <xf numFmtId="0" fontId="13" fillId="5" borderId="30" xfId="0" applyFont="1" applyFill="1" applyBorder="1" applyAlignment="1" applyProtection="1">
      <alignment horizontal="center" vertical="center" shrinkToFit="1"/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right" vertical="center"/>
      <protection locked="0"/>
    </xf>
    <xf numFmtId="0" fontId="12" fillId="0" borderId="27" xfId="0" applyFont="1" applyBorder="1" applyAlignment="1" applyProtection="1">
      <alignment horizontal="right" vertical="center"/>
      <protection locked="0"/>
    </xf>
    <xf numFmtId="0" fontId="15" fillId="5" borderId="38" xfId="0" applyFont="1" applyFill="1" applyBorder="1" applyAlignment="1">
      <alignment horizontal="center" vertical="center" shrinkToFit="1"/>
    </xf>
    <xf numFmtId="0" fontId="15" fillId="5" borderId="39" xfId="0" applyFont="1" applyFill="1" applyBorder="1" applyAlignment="1">
      <alignment horizontal="center" vertical="center" shrinkToFit="1"/>
    </xf>
    <xf numFmtId="0" fontId="20" fillId="5" borderId="0" xfId="3" applyFont="1" applyFill="1" applyAlignment="1" applyProtection="1">
      <alignment horizontal="center" vertical="center" wrapText="1" shrinkToFit="1"/>
      <protection locked="0"/>
    </xf>
    <xf numFmtId="0" fontId="21" fillId="4" borderId="61" xfId="0" applyFont="1" applyFill="1" applyBorder="1" applyAlignment="1" applyProtection="1">
      <alignment vertical="center" shrinkToFit="1"/>
      <protection locked="0"/>
    </xf>
    <xf numFmtId="0" fontId="21" fillId="4" borderId="62" xfId="0" applyFont="1" applyFill="1" applyBorder="1" applyAlignment="1" applyProtection="1">
      <alignment vertical="center" shrinkToFit="1"/>
      <protection locked="0"/>
    </xf>
    <xf numFmtId="0" fontId="21" fillId="4" borderId="7" xfId="0" applyFont="1" applyFill="1" applyBorder="1" applyAlignment="1" applyProtection="1">
      <alignment vertical="center" shrinkToFit="1"/>
      <protection locked="0"/>
    </xf>
    <xf numFmtId="38" fontId="9" fillId="5" borderId="62" xfId="1" applyFont="1" applyFill="1" applyBorder="1" applyAlignment="1" applyProtection="1">
      <alignment horizontal="right" vertical="center" shrinkToFit="1"/>
    </xf>
    <xf numFmtId="38" fontId="9" fillId="5" borderId="63" xfId="1" applyFont="1" applyFill="1" applyBorder="1" applyAlignment="1" applyProtection="1">
      <alignment horizontal="right" vertical="center" shrinkToFit="1"/>
    </xf>
    <xf numFmtId="0" fontId="28" fillId="7" borderId="45" xfId="0" applyFont="1" applyFill="1" applyBorder="1" applyAlignment="1">
      <alignment horizontal="left" vertical="center" indent="1"/>
    </xf>
    <xf numFmtId="0" fontId="28" fillId="7" borderId="47" xfId="0" applyFont="1" applyFill="1" applyBorder="1" applyAlignment="1">
      <alignment horizontal="right" vertical="center" indent="1"/>
    </xf>
    <xf numFmtId="0" fontId="28" fillId="7" borderId="64" xfId="0" applyFont="1" applyFill="1" applyBorder="1" applyAlignment="1">
      <alignment horizontal="left" vertical="center" indent="1"/>
    </xf>
    <xf numFmtId="0" fontId="28" fillId="7" borderId="27" xfId="0" applyFont="1" applyFill="1" applyBorder="1" applyAlignment="1">
      <alignment horizontal="right" vertical="center" indent="1"/>
    </xf>
    <xf numFmtId="0" fontId="28" fillId="7" borderId="49" xfId="0" applyFont="1" applyFill="1" applyBorder="1" applyAlignment="1">
      <alignment horizontal="right" vertical="center" indent="1"/>
    </xf>
  </cellXfs>
  <cellStyles count="7">
    <cellStyle name="桁区切り" xfId="1" builtinId="6"/>
    <cellStyle name="桁区切り 2" xfId="5" xr:uid="{ADE0A44B-34EE-455E-9D23-A01A271D8693}"/>
    <cellStyle name="標準" xfId="0" builtinId="0"/>
    <cellStyle name="標準 2" xfId="2" xr:uid="{400FBD82-D209-4136-AA6D-9AD9B9A1C322}"/>
    <cellStyle name="標準 2 2" xfId="4" xr:uid="{D0C6C694-58ED-41C8-94CA-668000713837}"/>
    <cellStyle name="標準 3" xfId="3" xr:uid="{EDC5975C-1ACB-4484-AF6D-E9DBCF039ECD}"/>
    <cellStyle name="標準 4" xfId="6" xr:uid="{364BC62A-99F4-46FC-B5CA-AC9E301988B4}"/>
  </cellStyles>
  <dxfs count="18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colors>
    <mruColors>
      <color rgb="FFFFFF99"/>
      <color rgb="FFFFFFCC"/>
      <color rgb="FFFEFC98"/>
      <color rgb="FFDBECD0"/>
      <color rgb="FFDEDAFE"/>
      <color rgb="FFFEFB75"/>
      <color rgb="FFC6BEFE"/>
      <color rgb="FFB6ACFE"/>
      <color rgb="FF9EC1F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308643</xdr:colOff>
      <xdr:row>0</xdr:row>
      <xdr:rowOff>119903</xdr:rowOff>
    </xdr:from>
    <xdr:to>
      <xdr:col>24</xdr:col>
      <xdr:colOff>440355</xdr:colOff>
      <xdr:row>7</xdr:row>
      <xdr:rowOff>3358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259CE2-EB15-486C-8FAA-DDEDEAB26785}"/>
            </a:ext>
          </a:extLst>
        </xdr:cNvPr>
        <xdr:cNvGrpSpPr/>
      </xdr:nvGrpSpPr>
      <xdr:grpSpPr>
        <a:xfrm>
          <a:off x="12276525" y="119903"/>
          <a:ext cx="8973154" cy="2303926"/>
          <a:chOff x="12070415" y="183776"/>
          <a:chExt cx="9141083" cy="2303926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D3734DD-CC73-4A6B-4072-31EB497B39C2}"/>
              </a:ext>
            </a:extLst>
          </xdr:cNvPr>
          <xdr:cNvGrpSpPr/>
        </xdr:nvGrpSpPr>
        <xdr:grpSpPr>
          <a:xfrm>
            <a:off x="12070415" y="183776"/>
            <a:ext cx="3333508" cy="2303926"/>
            <a:chOff x="11658600" y="88900"/>
            <a:chExt cx="3326375" cy="2069921"/>
          </a:xfrm>
        </xdr:grpSpPr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FD20535A-519E-C136-109A-5B0775B8F802}"/>
                </a:ext>
              </a:extLst>
            </xdr:cNvPr>
            <xdr:cNvGrpSpPr/>
          </xdr:nvGrpSpPr>
          <xdr:grpSpPr>
            <a:xfrm>
              <a:off x="11658600" y="88900"/>
              <a:ext cx="3326375" cy="2069921"/>
              <a:chOff x="11658601" y="88900"/>
              <a:chExt cx="3326376" cy="2069921"/>
            </a:xfrm>
          </xdr:grpSpPr>
          <xdr:cxnSp macro="">
            <xdr:nvCxnSpPr>
              <xdr:cNvPr id="8" name="コネクタ: カギ線 7">
                <a:extLst>
                  <a:ext uri="{FF2B5EF4-FFF2-40B4-BE49-F238E27FC236}">
                    <a16:creationId xmlns:a16="http://schemas.microsoft.com/office/drawing/2014/main" id="{36802FDB-6185-FC99-EA03-F0AC77EADD3B}"/>
                  </a:ext>
                </a:extLst>
              </xdr:cNvPr>
              <xdr:cNvCxnSpPr>
                <a:stCxn id="10" idx="2"/>
              </xdr:cNvCxnSpPr>
            </xdr:nvCxnSpPr>
            <xdr:spPr>
              <a:xfrm rot="5400000">
                <a:off x="12155363" y="127474"/>
                <a:ext cx="244787" cy="1238312"/>
              </a:xfrm>
              <a:prstGeom prst="bentConnector2">
                <a:avLst/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pic>
            <xdr:nvPicPr>
              <xdr:cNvPr id="9" name="図 8">
                <a:extLst>
                  <a:ext uri="{FF2B5EF4-FFF2-40B4-BE49-F238E27FC236}">
                    <a16:creationId xmlns:a16="http://schemas.microsoft.com/office/drawing/2014/main" id="{9705C0E3-AFCA-F93D-9990-92B21D375F6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sharpenSoften amount="100000"/>
                        </a14:imgEffect>
                        <a14:imgEffect>
                          <a14:colorTemperature colorTemp="4700"/>
                        </a14:imgEffect>
                        <a14:imgEffect>
                          <a14:brightnessContrast contrast="-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899029" y="88900"/>
                <a:ext cx="3085948" cy="1828299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10" name="四角形: 角を丸くする 9">
                <a:extLst>
                  <a:ext uri="{FF2B5EF4-FFF2-40B4-BE49-F238E27FC236}">
                    <a16:creationId xmlns:a16="http://schemas.microsoft.com/office/drawing/2014/main" id="{1A3198E3-2CA9-E83B-31EA-20B562FDEFB3}"/>
                  </a:ext>
                </a:extLst>
              </xdr:cNvPr>
              <xdr:cNvSpPr/>
            </xdr:nvSpPr>
            <xdr:spPr>
              <a:xfrm>
                <a:off x="12414867" y="390833"/>
                <a:ext cx="964090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11" name="四角形: 角を丸くする 10">
                <a:extLst>
                  <a:ext uri="{FF2B5EF4-FFF2-40B4-BE49-F238E27FC236}">
                    <a16:creationId xmlns:a16="http://schemas.microsoft.com/office/drawing/2014/main" id="{6A420109-3FE8-A46C-1FA3-592DEB19216E}"/>
                  </a:ext>
                </a:extLst>
              </xdr:cNvPr>
              <xdr:cNvSpPr/>
            </xdr:nvSpPr>
            <xdr:spPr>
              <a:xfrm>
                <a:off x="13443106" y="403333"/>
                <a:ext cx="433916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cxnSp macro="">
            <xdr:nvCxnSpPr>
              <xdr:cNvPr id="12" name="コネクタ: カギ線 11">
                <a:extLst>
                  <a:ext uri="{FF2B5EF4-FFF2-40B4-BE49-F238E27FC236}">
                    <a16:creationId xmlns:a16="http://schemas.microsoft.com/office/drawing/2014/main" id="{4923364C-1DD9-358A-7C23-BBFD04C1D715}"/>
                  </a:ext>
                </a:extLst>
              </xdr:cNvPr>
              <xdr:cNvCxnSpPr/>
            </xdr:nvCxnSpPr>
            <xdr:spPr>
              <a:xfrm rot="10800000" flipV="1">
                <a:off x="11692146" y="1303067"/>
                <a:ext cx="1932794" cy="855754"/>
              </a:xfrm>
              <a:prstGeom prst="bentConnector3">
                <a:avLst>
                  <a:gd name="adj1" fmla="val 86448"/>
                </a:avLst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20">
                <a:extLst>
                  <a:ext uri="{FF2B5EF4-FFF2-40B4-BE49-F238E27FC236}">
                    <a16:creationId xmlns:a16="http://schemas.microsoft.com/office/drawing/2014/main" id="{A792A846-27B7-E844-8326-97000A82885C}"/>
                  </a:ext>
                </a:extLst>
              </xdr:cNvPr>
              <xdr:cNvSpPr txBox="1"/>
            </xdr:nvSpPr>
            <xdr:spPr>
              <a:xfrm>
                <a:off x="13966049" y="456951"/>
                <a:ext cx="376424" cy="32368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②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4" name="テキスト ボックス 18">
                <a:extLst>
                  <a:ext uri="{FF2B5EF4-FFF2-40B4-BE49-F238E27FC236}">
                    <a16:creationId xmlns:a16="http://schemas.microsoft.com/office/drawing/2014/main" id="{3CD83A89-EB6D-956A-A7B0-835CE1B5BB1F}"/>
                  </a:ext>
                </a:extLst>
              </xdr:cNvPr>
              <xdr:cNvSpPr txBox="1"/>
            </xdr:nvSpPr>
            <xdr:spPr>
              <a:xfrm>
                <a:off x="12255258" y="927960"/>
                <a:ext cx="373819" cy="352941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①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9752973-436A-20E6-4F5F-1CD6F0295DC7}"/>
                </a:ext>
              </a:extLst>
            </xdr:cNvPr>
            <xdr:cNvCxnSpPr/>
          </xdr:nvCxnSpPr>
          <xdr:spPr>
            <a:xfrm flipV="1">
              <a:off x="13652500" y="634999"/>
              <a:ext cx="0" cy="67921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吹き出し: 折線 (枠付き、強調線付き) 3">
            <a:extLst>
              <a:ext uri="{FF2B5EF4-FFF2-40B4-BE49-F238E27FC236}">
                <a16:creationId xmlns:a16="http://schemas.microsoft.com/office/drawing/2014/main" id="{AAD7F1CD-4B9C-A6AE-E944-2F95050C1F31}"/>
              </a:ext>
            </a:extLst>
          </xdr:cNvPr>
          <xdr:cNvSpPr/>
        </xdr:nvSpPr>
        <xdr:spPr>
          <a:xfrm>
            <a:off x="15800293" y="190499"/>
            <a:ext cx="5400000" cy="432000"/>
          </a:xfrm>
          <a:prstGeom prst="accentBorderCallout2">
            <a:avLst>
              <a:gd name="adj1" fmla="val 16424"/>
              <a:gd name="adj2" fmla="val -2609"/>
              <a:gd name="adj3" fmla="val 16424"/>
              <a:gd name="adj4" fmla="val -6496"/>
              <a:gd name="adj5" fmla="val 337796"/>
              <a:gd name="adj6" fmla="val -28848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×保険者番号とお間違えの無いようお願い</a:t>
            </a:r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いた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します。</a:t>
            </a:r>
            <a:endPara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" name="吹き出し: 折線 (枠付き、強調線付き) 4">
            <a:extLst>
              <a:ext uri="{FF2B5EF4-FFF2-40B4-BE49-F238E27FC236}">
                <a16:creationId xmlns:a16="http://schemas.microsoft.com/office/drawing/2014/main" id="{F5EB28BC-F96B-CA77-6476-D5F747A5F813}"/>
              </a:ext>
            </a:extLst>
          </xdr:cNvPr>
          <xdr:cNvSpPr/>
        </xdr:nvSpPr>
        <xdr:spPr>
          <a:xfrm>
            <a:off x="15811498" y="739586"/>
            <a:ext cx="5400000" cy="1620000"/>
          </a:xfrm>
          <a:prstGeom prst="accentBorderCallout2">
            <a:avLst>
              <a:gd name="adj1" fmla="val 52394"/>
              <a:gd name="adj2" fmla="val -3081"/>
              <a:gd name="adj3" fmla="val 52394"/>
              <a:gd name="adj4" fmla="val -6497"/>
              <a:gd name="adj5" fmla="val 119067"/>
              <a:gd name="adj6" fmla="val -31745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追加健診の一覧　</a:t>
            </a:r>
            <a:r>
              <a:rPr lang="en-US" altLang="ja-JP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追加健診の欄から選択</a:t>
            </a:r>
            <a:endParaRPr lang="en-US" altLang="ja-JP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① 胃カメラ（鎮痛剤なし）　② </a:t>
            </a:r>
            <a:r>
              <a:rPr lang="ja-JP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胃カメラ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（鎮痛剤あり）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③ インフルエンザ予防接種　④ 付加健診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⑤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40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歳代）　  ⑥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50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歳以上）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⑦</a:t>
            </a:r>
            <a:r>
              <a:rPr lang="ja-JP" altLang="en-US" sz="1400" b="1" baseline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子宮頸がん健診（生活習慣病予防健診）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⑧ 子宮頸がん健診（単独）</a:t>
            </a:r>
          </a:p>
        </xdr:txBody>
      </xdr:sp>
    </xdr:grpSp>
    <xdr:clientData/>
  </xdr:twoCellAnchor>
  <xdr:twoCellAnchor>
    <xdr:from>
      <xdr:col>0</xdr:col>
      <xdr:colOff>188860</xdr:colOff>
      <xdr:row>15</xdr:row>
      <xdr:rowOff>220397</xdr:rowOff>
    </xdr:from>
    <xdr:to>
      <xdr:col>7</xdr:col>
      <xdr:colOff>159947</xdr:colOff>
      <xdr:row>17</xdr:row>
      <xdr:rowOff>228983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27D22FA9-91E8-43EA-8AFA-771B14B9DED2}"/>
            </a:ext>
          </a:extLst>
        </xdr:cNvPr>
        <xdr:cNvSpPr/>
      </xdr:nvSpPr>
      <xdr:spPr>
        <a:xfrm>
          <a:off x="188860" y="4691544"/>
          <a:ext cx="4823234" cy="524057"/>
        </a:xfrm>
        <a:prstGeom prst="borderCallout1">
          <a:avLst>
            <a:gd name="adj1" fmla="val -2472"/>
            <a:gd name="adj2" fmla="val 99664"/>
            <a:gd name="adj3" fmla="val -83377"/>
            <a:gd name="adj4" fmla="val 108579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➀　ご希望の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健診コース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1139797</xdr:colOff>
      <xdr:row>14</xdr:row>
      <xdr:rowOff>128867</xdr:rowOff>
    </xdr:from>
    <xdr:to>
      <xdr:col>14</xdr:col>
      <xdr:colOff>347382</xdr:colOff>
      <xdr:row>21</xdr:row>
      <xdr:rowOff>67235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D5B123D-0AF1-465B-A331-D368599F840E}"/>
            </a:ext>
          </a:extLst>
        </xdr:cNvPr>
        <xdr:cNvSpPr/>
      </xdr:nvSpPr>
      <xdr:spPr>
        <a:xfrm>
          <a:off x="5991944" y="4342279"/>
          <a:ext cx="5718203" cy="1742515"/>
        </a:xfrm>
        <a:prstGeom prst="roundRect">
          <a:avLst>
            <a:gd name="adj" fmla="val 3650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入力時の注意事項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endParaRPr lang="ja-JP" altLang="ja-JP" sz="16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➀ 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『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健診コース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』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→② 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『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健診場所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』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の順にご選択ください。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健診料が自動的に表示され、健診料合計が自動で集計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 されます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②白色カ所のご入力のうえ、鹿児島商工会議所へメール</a:t>
          </a:r>
          <a:endParaRPr kumimoji="1" lang="en-US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もしくは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にて送信ください。</a:t>
          </a:r>
          <a:endParaRPr lang="ja-JP" altLang="ja-JP" sz="1600" b="1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164417</xdr:colOff>
      <xdr:row>18</xdr:row>
      <xdr:rowOff>177781</xdr:rowOff>
    </xdr:from>
    <xdr:to>
      <xdr:col>7</xdr:col>
      <xdr:colOff>134471</xdr:colOff>
      <xdr:row>20</xdr:row>
      <xdr:rowOff>170781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E2015944-88FB-4F03-BF17-C661C58EC665}"/>
            </a:ext>
          </a:extLst>
        </xdr:cNvPr>
        <xdr:cNvSpPr/>
      </xdr:nvSpPr>
      <xdr:spPr>
        <a:xfrm>
          <a:off x="164417" y="5422134"/>
          <a:ext cx="4822201" cy="508471"/>
        </a:xfrm>
        <a:prstGeom prst="borderCallout1">
          <a:avLst>
            <a:gd name="adj1" fmla="val -2923"/>
            <a:gd name="adj2" fmla="val 100360"/>
            <a:gd name="adj3" fmla="val -245012"/>
            <a:gd name="adj4" fmla="val 132052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　ご希望の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健診場所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1048987</xdr:colOff>
      <xdr:row>15</xdr:row>
      <xdr:rowOff>242456</xdr:rowOff>
    </xdr:from>
    <xdr:to>
      <xdr:col>20</xdr:col>
      <xdr:colOff>1020536</xdr:colOff>
      <xdr:row>20</xdr:row>
      <xdr:rowOff>149679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52852037-CB56-4656-9631-FAE28D02D6D7}"/>
            </a:ext>
          </a:extLst>
        </xdr:cNvPr>
        <xdr:cNvSpPr/>
      </xdr:nvSpPr>
      <xdr:spPr>
        <a:xfrm>
          <a:off x="13009666" y="4732813"/>
          <a:ext cx="4978977" cy="1199902"/>
        </a:xfrm>
        <a:prstGeom prst="borderCallout1">
          <a:avLst>
            <a:gd name="adj1" fmla="val 3371"/>
            <a:gd name="adj2" fmla="val 14265"/>
            <a:gd name="adj3" fmla="val -37611"/>
            <a:gd name="adj4" fmla="val 2808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　必要な方のみ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追加健診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をご選択ください。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800"/>
            </a:lnSpc>
          </a:pPr>
          <a:b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</a:t>
          </a:r>
          <a:r>
            <a:rPr kumimoji="1" lang="en-US" altLang="ja-JP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右上の追加健診の一覧をご覧ください。</a:t>
          </a:r>
          <a:endParaRPr kumimoji="1" lang="en-US" altLang="ja-JP" sz="18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619125</xdr:colOff>
      <xdr:row>4</xdr:row>
      <xdr:rowOff>76201</xdr:rowOff>
    </xdr:from>
    <xdr:to>
      <xdr:col>17</xdr:col>
      <xdr:colOff>638175</xdr:colOff>
      <xdr:row>6</xdr:row>
      <xdr:rowOff>190500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156573-F5D2-4925-9CDB-BA9A60B50EAC}"/>
            </a:ext>
          </a:extLst>
        </xdr:cNvPr>
        <xdr:cNvSpPr/>
      </xdr:nvSpPr>
      <xdr:spPr>
        <a:xfrm>
          <a:off x="6715125" y="1304926"/>
          <a:ext cx="5505450" cy="609599"/>
        </a:xfrm>
        <a:prstGeom prst="borderCallout1">
          <a:avLst>
            <a:gd name="adj1" fmla="val -702"/>
            <a:gd name="adj2" fmla="val 789"/>
            <a:gd name="adj3" fmla="val -14085"/>
            <a:gd name="adj4" fmla="val -10797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《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受診終了後、受診日を入力のうえ、商工会議所までご通知ください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》</a:t>
          </a: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→→当結果票の通知にて、当会議所への手続きが完了となります。</a:t>
          </a:r>
          <a:endParaRPr kumimoji="1" lang="en-US" altLang="ja-JP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308643</xdr:colOff>
      <xdr:row>0</xdr:row>
      <xdr:rowOff>119903</xdr:rowOff>
    </xdr:from>
    <xdr:to>
      <xdr:col>24</xdr:col>
      <xdr:colOff>440355</xdr:colOff>
      <xdr:row>7</xdr:row>
      <xdr:rowOff>3358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F2F0BF04-8B71-6225-1A52-A62D3CB9E7CA}"/>
            </a:ext>
          </a:extLst>
        </xdr:cNvPr>
        <xdr:cNvGrpSpPr/>
      </xdr:nvGrpSpPr>
      <xdr:grpSpPr>
        <a:xfrm>
          <a:off x="12464924" y="119903"/>
          <a:ext cx="8978056" cy="2336143"/>
          <a:chOff x="12070415" y="183776"/>
          <a:chExt cx="9141083" cy="23039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11DD93D-5A86-4231-B7EB-C878E65126BD}"/>
              </a:ext>
            </a:extLst>
          </xdr:cNvPr>
          <xdr:cNvGrpSpPr/>
        </xdr:nvGrpSpPr>
        <xdr:grpSpPr>
          <a:xfrm>
            <a:off x="12070415" y="183776"/>
            <a:ext cx="3333508" cy="2303926"/>
            <a:chOff x="11658600" y="88900"/>
            <a:chExt cx="3326375" cy="2069921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6C233851-649A-699B-2F74-4BB90DB4EE5E}"/>
                </a:ext>
              </a:extLst>
            </xdr:cNvPr>
            <xdr:cNvGrpSpPr/>
          </xdr:nvGrpSpPr>
          <xdr:grpSpPr>
            <a:xfrm>
              <a:off x="11658600" y="88900"/>
              <a:ext cx="3326375" cy="2069921"/>
              <a:chOff x="11658601" y="88900"/>
              <a:chExt cx="3326376" cy="2069921"/>
            </a:xfrm>
          </xdr:grpSpPr>
          <xdr:cxnSp macro="">
            <xdr:nvCxnSpPr>
              <xdr:cNvPr id="5" name="コネクタ: カギ線 4">
                <a:extLst>
                  <a:ext uri="{FF2B5EF4-FFF2-40B4-BE49-F238E27FC236}">
                    <a16:creationId xmlns:a16="http://schemas.microsoft.com/office/drawing/2014/main" id="{7AC8D5BA-19CA-53B2-5EB0-727C9A924C0E}"/>
                  </a:ext>
                </a:extLst>
              </xdr:cNvPr>
              <xdr:cNvCxnSpPr>
                <a:stCxn id="7" idx="2"/>
              </xdr:cNvCxnSpPr>
            </xdr:nvCxnSpPr>
            <xdr:spPr>
              <a:xfrm rot="5400000">
                <a:off x="12155363" y="127474"/>
                <a:ext cx="244787" cy="1238312"/>
              </a:xfrm>
              <a:prstGeom prst="bentConnector2">
                <a:avLst/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25DEE2D5-4FFB-3729-1902-D2272F61A49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sharpenSoften amount="100000"/>
                        </a14:imgEffect>
                        <a14:imgEffect>
                          <a14:colorTemperature colorTemp="4700"/>
                        </a14:imgEffect>
                        <a14:imgEffect>
                          <a14:brightnessContrast contrast="-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899029" y="88900"/>
                <a:ext cx="3085948" cy="1828299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7" name="四角形: 角を丸くする 6">
                <a:extLst>
                  <a:ext uri="{FF2B5EF4-FFF2-40B4-BE49-F238E27FC236}">
                    <a16:creationId xmlns:a16="http://schemas.microsoft.com/office/drawing/2014/main" id="{9E315EC5-9E89-04C2-C917-73492252B9A1}"/>
                  </a:ext>
                </a:extLst>
              </xdr:cNvPr>
              <xdr:cNvSpPr/>
            </xdr:nvSpPr>
            <xdr:spPr>
              <a:xfrm>
                <a:off x="12414867" y="390833"/>
                <a:ext cx="964090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8" name="四角形: 角を丸くする 7">
                <a:extLst>
                  <a:ext uri="{FF2B5EF4-FFF2-40B4-BE49-F238E27FC236}">
                    <a16:creationId xmlns:a16="http://schemas.microsoft.com/office/drawing/2014/main" id="{DA350ADC-1338-D390-49AA-10DB072C14FB}"/>
                  </a:ext>
                </a:extLst>
              </xdr:cNvPr>
              <xdr:cNvSpPr/>
            </xdr:nvSpPr>
            <xdr:spPr>
              <a:xfrm>
                <a:off x="13443106" y="403333"/>
                <a:ext cx="433916" cy="233403"/>
              </a:xfrm>
              <a:prstGeom prst="round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cxnSp macro="">
            <xdr:nvCxnSpPr>
              <xdr:cNvPr id="9" name="コネクタ: カギ線 8">
                <a:extLst>
                  <a:ext uri="{FF2B5EF4-FFF2-40B4-BE49-F238E27FC236}">
                    <a16:creationId xmlns:a16="http://schemas.microsoft.com/office/drawing/2014/main" id="{9D5D2908-DE64-ECE1-8068-993556AED786}"/>
                  </a:ext>
                </a:extLst>
              </xdr:cNvPr>
              <xdr:cNvCxnSpPr/>
            </xdr:nvCxnSpPr>
            <xdr:spPr>
              <a:xfrm rot="10800000" flipV="1">
                <a:off x="11692146" y="1303067"/>
                <a:ext cx="1932794" cy="855754"/>
              </a:xfrm>
              <a:prstGeom prst="bentConnector3">
                <a:avLst>
                  <a:gd name="adj1" fmla="val 86448"/>
                </a:avLst>
              </a:prstGeom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1" name="テキスト ボックス 20">
                <a:extLst>
                  <a:ext uri="{FF2B5EF4-FFF2-40B4-BE49-F238E27FC236}">
                    <a16:creationId xmlns:a16="http://schemas.microsoft.com/office/drawing/2014/main" id="{2F69E4DF-4F76-22D1-0879-E2A4CE0BE6B0}"/>
                  </a:ext>
                </a:extLst>
              </xdr:cNvPr>
              <xdr:cNvSpPr txBox="1"/>
            </xdr:nvSpPr>
            <xdr:spPr>
              <a:xfrm>
                <a:off x="13966049" y="456951"/>
                <a:ext cx="376424" cy="32368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②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テキスト ボックス 18">
                <a:extLst>
                  <a:ext uri="{FF2B5EF4-FFF2-40B4-BE49-F238E27FC236}">
                    <a16:creationId xmlns:a16="http://schemas.microsoft.com/office/drawing/2014/main" id="{5BE5C180-111A-EAC7-64F3-FD17BB315C1F}"/>
                  </a:ext>
                </a:extLst>
              </xdr:cNvPr>
              <xdr:cNvSpPr txBox="1"/>
            </xdr:nvSpPr>
            <xdr:spPr>
              <a:xfrm>
                <a:off x="12255258" y="927960"/>
                <a:ext cx="373819" cy="352941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just">
                  <a:lnSpc>
                    <a:spcPts val="3200"/>
                  </a:lnSpc>
                </a:pPr>
                <a:r>
                  <a:rPr lang="ja-JP" sz="2400" b="1" kern="100">
                    <a:solidFill>
                      <a:srgbClr val="FF0000"/>
                    </a:solidFill>
                    <a:effectLst/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Times New Roman" panose="02020603050405020304" pitchFamily="18" charset="0"/>
                  </a:rPr>
                  <a:t>①</a:t>
                </a:r>
                <a:endParaRPr lang="ja-JP" sz="240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E373FD5D-7F03-2223-8556-42A5D5F51534}"/>
                </a:ext>
              </a:extLst>
            </xdr:cNvPr>
            <xdr:cNvCxnSpPr/>
          </xdr:nvCxnSpPr>
          <xdr:spPr>
            <a:xfrm flipV="1">
              <a:off x="13652500" y="634999"/>
              <a:ext cx="0" cy="67921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23" name="吹き出し: 折線 (枠付き、強調線付き) 22">
            <a:extLst>
              <a:ext uri="{FF2B5EF4-FFF2-40B4-BE49-F238E27FC236}">
                <a16:creationId xmlns:a16="http://schemas.microsoft.com/office/drawing/2014/main" id="{0E23F00B-A096-6EC9-BA7A-FF6787D7C03C}"/>
              </a:ext>
            </a:extLst>
          </xdr:cNvPr>
          <xdr:cNvSpPr/>
        </xdr:nvSpPr>
        <xdr:spPr>
          <a:xfrm>
            <a:off x="15800293" y="190499"/>
            <a:ext cx="5400000" cy="432000"/>
          </a:xfrm>
          <a:prstGeom prst="accentBorderCallout2">
            <a:avLst>
              <a:gd name="adj1" fmla="val 16424"/>
              <a:gd name="adj2" fmla="val -2609"/>
              <a:gd name="adj3" fmla="val 16424"/>
              <a:gd name="adj4" fmla="val -6496"/>
              <a:gd name="adj5" fmla="val 337796"/>
              <a:gd name="adj6" fmla="val -28848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×保険者番号とお間違えの無いようお願い</a:t>
            </a:r>
            <a:r>
              <a:rPr lang="ja-JP" altLang="en-US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いた</a:t>
            </a:r>
            <a:r>
              <a:rPr lang="ja-JP" altLang="ja-JP" sz="14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します。</a:t>
            </a:r>
            <a:endPara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4" name="吹き出し: 折線 (枠付き、強調線付き) 23">
            <a:extLst>
              <a:ext uri="{FF2B5EF4-FFF2-40B4-BE49-F238E27FC236}">
                <a16:creationId xmlns:a16="http://schemas.microsoft.com/office/drawing/2014/main" id="{B1DDA02F-6939-4137-A7B2-DD35E60BC653}"/>
              </a:ext>
            </a:extLst>
          </xdr:cNvPr>
          <xdr:cNvSpPr/>
        </xdr:nvSpPr>
        <xdr:spPr>
          <a:xfrm>
            <a:off x="15811498" y="739586"/>
            <a:ext cx="5400000" cy="1620000"/>
          </a:xfrm>
          <a:prstGeom prst="accentBorderCallout2">
            <a:avLst>
              <a:gd name="adj1" fmla="val 52394"/>
              <a:gd name="adj2" fmla="val -3081"/>
              <a:gd name="adj3" fmla="val 52394"/>
              <a:gd name="adj4" fmla="val -6497"/>
              <a:gd name="adj5" fmla="val 111557"/>
              <a:gd name="adj6" fmla="val -57999"/>
            </a:avLst>
          </a:prstGeom>
          <a:solidFill>
            <a:schemeClr val="bg1">
              <a:lumMod val="95000"/>
            </a:schemeClr>
          </a:solidFill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追加健診の一覧　</a:t>
            </a:r>
            <a:r>
              <a:rPr lang="en-US" altLang="ja-JP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lang="ja-JP" altLang="en-US" sz="14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追加健診の欄から選択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① 胃カメラ（鎮痛剤なし）　② </a:t>
            </a:r>
            <a:r>
              <a:rPr lang="ja-JP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胃カメラ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（鎮痛剤あり）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③ インフルエンザ予防接種　④ 付加健診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⑤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40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歳代）　  ⑥ 乳がん健診（</a:t>
            </a:r>
            <a:r>
              <a:rPr lang="en-US" altLang="ja-JP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50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歳以上）</a:t>
            </a: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⑦</a:t>
            </a:r>
            <a:r>
              <a:rPr lang="ja-JP" altLang="en-US" sz="1400" b="1" baseline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子宮頸がん健診（生活習慣病予防健診）</a:t>
            </a:r>
            <a:endParaRPr lang="en-US" altLang="ja-JP" sz="14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lang="ja-JP" altLang="en-US" sz="14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　⑧ 子宮頸がん健診（単独）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21BD-CCCE-4370-AA00-7D36D8E65CA2}">
  <sheetPr>
    <tabColor theme="5"/>
    <pageSetUpPr fitToPage="1"/>
  </sheetPr>
  <dimension ref="A1:V58"/>
  <sheetViews>
    <sheetView tabSelected="1" view="pageBreakPreview" zoomScale="55" zoomScaleNormal="60" zoomScaleSheetLayoutView="55" workbookViewId="0">
      <selection activeCell="Q42" sqref="Q42"/>
    </sheetView>
  </sheetViews>
  <sheetFormatPr defaultColWidth="9" defaultRowHeight="18.75" customHeight="1" x14ac:dyDescent="0.4"/>
  <cols>
    <col min="1" max="1" width="2.875" style="25" customWidth="1"/>
    <col min="2" max="2" width="41.625" style="25" customWidth="1"/>
    <col min="3" max="3" width="14.25" style="25" customWidth="1"/>
    <col min="4" max="6" width="2.875" style="25" customWidth="1"/>
    <col min="7" max="7" width="41.625" style="25" customWidth="1"/>
    <col min="8" max="8" width="14.25" style="25" customWidth="1"/>
    <col min="9" max="11" width="2.875" style="25" customWidth="1"/>
    <col min="12" max="12" width="41.625" style="25" customWidth="1"/>
    <col min="13" max="13" width="14.25" style="25" customWidth="1"/>
    <col min="14" max="16" width="2.875" style="25" customWidth="1"/>
    <col min="17" max="17" width="41.625" style="25" customWidth="1"/>
    <col min="18" max="18" width="14.25" style="25" customWidth="1"/>
    <col min="19" max="19" width="2.875" style="25" customWidth="1"/>
    <col min="20" max="20" width="38.875" style="25" customWidth="1"/>
    <col min="21" max="21" width="14.25" style="25" customWidth="1"/>
    <col min="22" max="22" width="2.875" style="25" customWidth="1"/>
    <col min="23" max="23" width="38.875" style="25" customWidth="1"/>
    <col min="24" max="24" width="14.25" style="25" customWidth="1"/>
    <col min="25" max="16384" width="9" style="25"/>
  </cols>
  <sheetData>
    <row r="1" spans="1:22" s="129" customFormat="1" ht="27.75" customHeight="1" x14ac:dyDescent="0.2">
      <c r="A1" s="157" t="s">
        <v>175</v>
      </c>
      <c r="B1" s="157"/>
      <c r="C1" s="157"/>
      <c r="D1" s="157"/>
      <c r="F1" s="137" t="s">
        <v>157</v>
      </c>
      <c r="G1" s="137"/>
      <c r="H1" s="137"/>
      <c r="I1" s="137"/>
      <c r="K1" s="139" t="s">
        <v>158</v>
      </c>
      <c r="L1" s="139"/>
      <c r="M1" s="139"/>
      <c r="N1" s="139"/>
      <c r="P1" s="142" t="s">
        <v>159</v>
      </c>
      <c r="Q1" s="142"/>
      <c r="R1" s="142"/>
      <c r="S1" s="142"/>
      <c r="V1" s="136"/>
    </row>
    <row r="2" spans="1:22" s="129" customFormat="1" ht="27.75" customHeight="1" x14ac:dyDescent="0.2">
      <c r="A2" s="162"/>
      <c r="B2" s="161"/>
      <c r="D2" s="157"/>
      <c r="F2" s="137"/>
      <c r="I2" s="137"/>
      <c r="K2" s="139"/>
      <c r="N2" s="139"/>
      <c r="P2" s="142"/>
      <c r="S2" s="142"/>
      <c r="V2" s="136"/>
    </row>
    <row r="3" spans="1:22" s="35" customFormat="1" ht="24" customHeight="1" x14ac:dyDescent="0.4">
      <c r="A3" s="158"/>
      <c r="B3" s="112" t="s">
        <v>27</v>
      </c>
      <c r="C3" s="113" t="s">
        <v>30</v>
      </c>
      <c r="D3" s="158"/>
      <c r="F3" s="138"/>
      <c r="G3" s="112" t="s">
        <v>27</v>
      </c>
      <c r="H3" s="113" t="s">
        <v>30</v>
      </c>
      <c r="I3" s="138"/>
      <c r="K3" s="140"/>
      <c r="L3" s="112" t="s">
        <v>27</v>
      </c>
      <c r="M3" s="113" t="s">
        <v>30</v>
      </c>
      <c r="N3" s="140"/>
      <c r="P3" s="143"/>
      <c r="Q3" s="112" t="s">
        <v>27</v>
      </c>
      <c r="R3" s="113" t="s">
        <v>30</v>
      </c>
      <c r="S3" s="143"/>
      <c r="V3" s="121"/>
    </row>
    <row r="4" spans="1:22" s="35" customFormat="1" ht="24" customHeight="1" x14ac:dyDescent="0.4">
      <c r="A4" s="158"/>
      <c r="B4" s="114" t="s">
        <v>42</v>
      </c>
      <c r="C4" s="123">
        <v>7700</v>
      </c>
      <c r="D4" s="158"/>
      <c r="F4" s="138"/>
      <c r="G4" s="114" t="s">
        <v>42</v>
      </c>
      <c r="H4" s="123">
        <v>7700</v>
      </c>
      <c r="I4" s="138"/>
      <c r="K4" s="140"/>
      <c r="L4" s="114" t="s">
        <v>42</v>
      </c>
      <c r="M4" s="123">
        <v>8800</v>
      </c>
      <c r="N4" s="140"/>
      <c r="P4" s="143"/>
      <c r="Q4" s="114" t="s">
        <v>202</v>
      </c>
      <c r="R4" s="123">
        <v>8415</v>
      </c>
      <c r="S4" s="143"/>
      <c r="V4" s="122"/>
    </row>
    <row r="5" spans="1:22" s="35" customFormat="1" ht="24" customHeight="1" x14ac:dyDescent="0.4">
      <c r="A5" s="158"/>
      <c r="B5" s="115" t="s">
        <v>41</v>
      </c>
      <c r="C5" s="124">
        <v>5500</v>
      </c>
      <c r="D5" s="158"/>
      <c r="F5" s="138"/>
      <c r="G5" s="115" t="s">
        <v>41</v>
      </c>
      <c r="H5" s="124">
        <v>5500</v>
      </c>
      <c r="I5" s="138"/>
      <c r="K5" s="140"/>
      <c r="L5" s="115" t="s">
        <v>41</v>
      </c>
      <c r="M5" s="124">
        <v>5500</v>
      </c>
      <c r="N5" s="140"/>
      <c r="P5" s="143"/>
      <c r="Q5" s="115" t="s">
        <v>203</v>
      </c>
      <c r="R5" s="124">
        <v>7700</v>
      </c>
      <c r="S5" s="143"/>
      <c r="V5" s="122"/>
    </row>
    <row r="6" spans="1:22" s="35" customFormat="1" ht="24" customHeight="1" x14ac:dyDescent="0.4">
      <c r="A6" s="158"/>
      <c r="B6" s="115" t="s">
        <v>228</v>
      </c>
      <c r="C6" s="124">
        <v>2500</v>
      </c>
      <c r="D6" s="158"/>
      <c r="F6" s="138"/>
      <c r="G6" s="115" t="s">
        <v>229</v>
      </c>
      <c r="H6" s="124">
        <v>2500</v>
      </c>
      <c r="I6" s="138"/>
      <c r="K6" s="140"/>
      <c r="L6" s="115" t="s">
        <v>229</v>
      </c>
      <c r="M6" s="124">
        <v>2500</v>
      </c>
      <c r="N6" s="140"/>
      <c r="P6" s="143"/>
      <c r="Q6" s="115" t="s">
        <v>41</v>
      </c>
      <c r="R6" s="124">
        <v>5500</v>
      </c>
      <c r="S6" s="143"/>
      <c r="V6" s="122"/>
    </row>
    <row r="7" spans="1:22" s="35" customFormat="1" ht="24" customHeight="1" x14ac:dyDescent="0.4">
      <c r="A7" s="158"/>
      <c r="B7" s="115"/>
      <c r="C7" s="124"/>
      <c r="D7" s="158"/>
      <c r="F7" s="138"/>
      <c r="G7" s="115" t="s">
        <v>156</v>
      </c>
      <c r="H7" s="124">
        <v>37400</v>
      </c>
      <c r="I7" s="138"/>
      <c r="K7" s="140"/>
      <c r="L7" s="115" t="s">
        <v>156</v>
      </c>
      <c r="M7" s="124">
        <v>40700</v>
      </c>
      <c r="N7" s="140"/>
      <c r="P7" s="143"/>
      <c r="Q7" s="115" t="s">
        <v>229</v>
      </c>
      <c r="R7" s="124">
        <v>2500</v>
      </c>
      <c r="S7" s="143"/>
      <c r="V7" s="122"/>
    </row>
    <row r="8" spans="1:22" s="35" customFormat="1" ht="24" customHeight="1" x14ac:dyDescent="0.4">
      <c r="A8" s="158"/>
      <c r="B8" s="115"/>
      <c r="C8" s="124"/>
      <c r="D8" s="158"/>
      <c r="F8" s="138"/>
      <c r="G8" s="115" t="s">
        <v>197</v>
      </c>
      <c r="H8" s="124">
        <v>16800</v>
      </c>
      <c r="I8" s="138"/>
      <c r="K8" s="140"/>
      <c r="L8" s="115" t="s">
        <v>195</v>
      </c>
      <c r="M8" s="124">
        <v>8470</v>
      </c>
      <c r="N8" s="140"/>
      <c r="P8" s="143"/>
      <c r="Q8" s="115" t="s">
        <v>204</v>
      </c>
      <c r="R8" s="124">
        <v>37400</v>
      </c>
      <c r="S8" s="143"/>
      <c r="V8" s="122"/>
    </row>
    <row r="9" spans="1:22" s="35" customFormat="1" ht="24" customHeight="1" x14ac:dyDescent="0.4">
      <c r="A9" s="158"/>
      <c r="B9" s="115"/>
      <c r="C9" s="124"/>
      <c r="D9" s="158"/>
      <c r="F9" s="138"/>
      <c r="G9" s="115" t="s">
        <v>110</v>
      </c>
      <c r="H9" s="124">
        <v>39600</v>
      </c>
      <c r="I9" s="138"/>
      <c r="K9" s="140"/>
      <c r="L9" s="115" t="s">
        <v>196</v>
      </c>
      <c r="M9" s="124">
        <v>8030</v>
      </c>
      <c r="N9" s="140"/>
      <c r="P9" s="143"/>
      <c r="Q9" s="115" t="s">
        <v>205</v>
      </c>
      <c r="R9" s="124">
        <v>34100</v>
      </c>
      <c r="S9" s="143"/>
      <c r="V9" s="122"/>
    </row>
    <row r="10" spans="1:22" s="35" customFormat="1" ht="24" customHeight="1" x14ac:dyDescent="0.4">
      <c r="A10" s="158"/>
      <c r="B10" s="117"/>
      <c r="C10" s="126"/>
      <c r="D10" s="158"/>
      <c r="F10" s="138"/>
      <c r="G10" s="115"/>
      <c r="H10" s="124"/>
      <c r="I10" s="138"/>
      <c r="K10" s="140"/>
      <c r="L10" s="115" t="s">
        <v>172</v>
      </c>
      <c r="M10" s="124">
        <v>5500</v>
      </c>
      <c r="N10" s="140"/>
      <c r="P10" s="143"/>
      <c r="Q10" s="115" t="s">
        <v>206</v>
      </c>
      <c r="R10" s="124">
        <v>15480</v>
      </c>
      <c r="S10" s="143"/>
      <c r="V10" s="122"/>
    </row>
    <row r="11" spans="1:22" s="35" customFormat="1" ht="27" customHeight="1" x14ac:dyDescent="0.4">
      <c r="A11" s="158"/>
      <c r="B11" s="120"/>
      <c r="C11" s="122"/>
      <c r="D11" s="158"/>
      <c r="F11" s="138"/>
      <c r="G11" s="117"/>
      <c r="H11" s="126"/>
      <c r="I11" s="138"/>
      <c r="K11" s="140"/>
      <c r="L11" s="163" t="s">
        <v>230</v>
      </c>
      <c r="M11" s="126">
        <v>2500</v>
      </c>
      <c r="N11" s="140"/>
      <c r="P11" s="143"/>
      <c r="Q11" s="115" t="s">
        <v>160</v>
      </c>
      <c r="R11" s="124">
        <v>96000</v>
      </c>
      <c r="S11" s="143"/>
      <c r="V11" s="122"/>
    </row>
    <row r="12" spans="1:22" ht="23.25" customHeight="1" x14ac:dyDescent="0.4">
      <c r="A12" s="106"/>
      <c r="B12" s="120"/>
      <c r="C12" s="122"/>
      <c r="D12" s="158"/>
      <c r="E12" s="35"/>
      <c r="F12" s="138"/>
      <c r="G12" s="120"/>
      <c r="H12" s="122"/>
      <c r="I12" s="138"/>
      <c r="J12" s="35"/>
      <c r="K12" s="140"/>
      <c r="L12" s="120"/>
      <c r="M12" s="122"/>
      <c r="N12" s="140"/>
      <c r="O12" s="35"/>
      <c r="P12" s="143"/>
      <c r="Q12" s="116" t="s">
        <v>161</v>
      </c>
      <c r="R12" s="125">
        <v>130000</v>
      </c>
      <c r="S12" s="143"/>
      <c r="V12" s="122"/>
    </row>
    <row r="13" spans="1:22" s="35" customFormat="1" ht="23.25" customHeight="1" x14ac:dyDescent="0.4">
      <c r="A13" s="158"/>
      <c r="B13" s="120"/>
      <c r="C13" s="122"/>
      <c r="D13" s="158"/>
      <c r="F13" s="138"/>
      <c r="G13" s="120"/>
      <c r="H13" s="122"/>
      <c r="I13" s="138"/>
      <c r="K13" s="140"/>
      <c r="L13" s="120"/>
      <c r="M13" s="122"/>
      <c r="N13" s="140"/>
      <c r="P13" s="143"/>
      <c r="Q13" s="116" t="s">
        <v>162</v>
      </c>
      <c r="R13" s="125">
        <v>150000</v>
      </c>
      <c r="S13" s="143"/>
      <c r="V13" s="120"/>
    </row>
    <row r="14" spans="1:22" s="35" customFormat="1" ht="23.25" customHeight="1" x14ac:dyDescent="0.4">
      <c r="A14" s="158"/>
      <c r="B14" s="120"/>
      <c r="C14" s="122"/>
      <c r="D14" s="158"/>
      <c r="F14" s="138"/>
      <c r="G14" s="120"/>
      <c r="H14" s="122"/>
      <c r="I14" s="138"/>
      <c r="K14" s="140"/>
      <c r="L14" s="120"/>
      <c r="M14" s="122"/>
      <c r="N14" s="140"/>
      <c r="P14" s="143"/>
      <c r="Q14" s="116" t="s">
        <v>163</v>
      </c>
      <c r="R14" s="125">
        <v>24420</v>
      </c>
      <c r="S14" s="143"/>
      <c r="V14" s="120"/>
    </row>
    <row r="15" spans="1:22" s="35" customFormat="1" ht="23.25" customHeight="1" x14ac:dyDescent="0.4">
      <c r="A15" s="158"/>
      <c r="B15" s="120"/>
      <c r="C15" s="122"/>
      <c r="D15" s="106"/>
      <c r="E15" s="25"/>
      <c r="F15" s="97"/>
      <c r="G15" s="120"/>
      <c r="H15" s="122"/>
      <c r="I15" s="97"/>
      <c r="J15" s="25"/>
      <c r="K15" s="141"/>
      <c r="L15" s="120"/>
      <c r="M15" s="122"/>
      <c r="N15" s="141"/>
      <c r="O15" s="25"/>
      <c r="P15" s="143"/>
      <c r="Q15" s="117" t="s">
        <v>164</v>
      </c>
      <c r="R15" s="126">
        <v>30800</v>
      </c>
      <c r="S15" s="143"/>
    </row>
    <row r="16" spans="1:22" s="35" customFormat="1" ht="23.25" customHeight="1" x14ac:dyDescent="0.4">
      <c r="A16" s="158"/>
      <c r="B16" s="120"/>
      <c r="C16" s="122"/>
      <c r="D16" s="158"/>
      <c r="F16" s="138"/>
      <c r="G16" s="120"/>
      <c r="H16" s="122"/>
      <c r="I16" s="138"/>
      <c r="K16" s="140"/>
      <c r="L16" s="120"/>
      <c r="M16" s="122"/>
      <c r="N16" s="140"/>
      <c r="P16" s="143"/>
      <c r="Q16" s="120"/>
      <c r="R16" s="122"/>
      <c r="S16" s="143"/>
    </row>
    <row r="17" spans="1:19" s="35" customFormat="1" ht="23.25" customHeight="1" x14ac:dyDescent="0.2">
      <c r="A17" s="158"/>
      <c r="B17" s="131" t="s">
        <v>154</v>
      </c>
      <c r="C17" s="130"/>
      <c r="D17" s="158"/>
      <c r="F17" s="138"/>
      <c r="G17" s="131" t="s">
        <v>154</v>
      </c>
      <c r="H17" s="130"/>
      <c r="I17" s="138"/>
      <c r="K17" s="140"/>
      <c r="L17" s="131" t="s">
        <v>154</v>
      </c>
      <c r="M17" s="130"/>
      <c r="N17" s="140"/>
      <c r="P17" s="143"/>
      <c r="Q17" s="131" t="s">
        <v>154</v>
      </c>
      <c r="R17" s="130"/>
      <c r="S17" s="143"/>
    </row>
    <row r="18" spans="1:19" s="35" customFormat="1" ht="23.25" customHeight="1" x14ac:dyDescent="0.4">
      <c r="A18" s="158"/>
      <c r="B18" s="128" t="s">
        <v>153</v>
      </c>
      <c r="C18" s="119" t="s">
        <v>30</v>
      </c>
      <c r="D18" s="158"/>
      <c r="F18" s="138"/>
      <c r="G18" s="128" t="s">
        <v>153</v>
      </c>
      <c r="H18" s="119" t="s">
        <v>30</v>
      </c>
      <c r="I18" s="138"/>
      <c r="K18" s="140"/>
      <c r="L18" s="128" t="s">
        <v>153</v>
      </c>
      <c r="M18" s="119" t="s">
        <v>30</v>
      </c>
      <c r="N18" s="140"/>
      <c r="P18" s="143"/>
      <c r="Q18" s="128" t="s">
        <v>153</v>
      </c>
      <c r="R18" s="119" t="s">
        <v>30</v>
      </c>
      <c r="S18" s="143"/>
    </row>
    <row r="19" spans="1:19" s="35" customFormat="1" ht="23.25" customHeight="1" x14ac:dyDescent="0.4">
      <c r="A19" s="158"/>
      <c r="B19" s="200" t="s">
        <v>74</v>
      </c>
      <c r="C19" s="201">
        <v>990</v>
      </c>
      <c r="D19" s="158"/>
      <c r="F19" s="138"/>
      <c r="G19" s="150" t="s">
        <v>173</v>
      </c>
      <c r="H19" s="151">
        <v>990</v>
      </c>
      <c r="I19" s="138"/>
      <c r="K19" s="140"/>
      <c r="L19" s="150" t="s">
        <v>173</v>
      </c>
      <c r="M19" s="151">
        <v>990</v>
      </c>
      <c r="N19" s="140"/>
      <c r="P19" s="143"/>
      <c r="Q19" s="150" t="s">
        <v>174</v>
      </c>
      <c r="R19" s="151">
        <v>990</v>
      </c>
      <c r="S19" s="143"/>
    </row>
    <row r="20" spans="1:19" s="35" customFormat="1" ht="23.25" customHeight="1" x14ac:dyDescent="0.4">
      <c r="A20" s="158"/>
      <c r="B20" s="150"/>
      <c r="C20" s="151"/>
      <c r="D20" s="158"/>
      <c r="F20" s="138"/>
      <c r="G20" s="150"/>
      <c r="H20" s="151"/>
      <c r="I20" s="138"/>
      <c r="K20" s="140"/>
      <c r="L20" s="150"/>
      <c r="M20" s="151"/>
      <c r="N20" s="140"/>
      <c r="P20" s="143"/>
      <c r="Q20" s="150"/>
      <c r="R20" s="151"/>
      <c r="S20" s="143"/>
    </row>
    <row r="21" spans="1:19" s="35" customFormat="1" ht="23.25" customHeight="1" x14ac:dyDescent="0.4">
      <c r="A21" s="158"/>
      <c r="B21" s="152"/>
      <c r="C21" s="153"/>
      <c r="D21" s="158"/>
      <c r="F21" s="138"/>
      <c r="G21" s="152"/>
      <c r="H21" s="153"/>
      <c r="I21" s="138"/>
      <c r="K21" s="140"/>
      <c r="L21" s="152"/>
      <c r="M21" s="153"/>
      <c r="N21" s="140"/>
      <c r="P21" s="143"/>
      <c r="Q21" s="152"/>
      <c r="R21" s="153"/>
      <c r="S21" s="143"/>
    </row>
    <row r="22" spans="1:19" ht="23.25" customHeight="1" x14ac:dyDescent="0.4">
      <c r="A22" s="106"/>
      <c r="B22" s="154"/>
      <c r="C22" s="155"/>
      <c r="D22" s="106"/>
      <c r="F22" s="97"/>
      <c r="G22" s="154"/>
      <c r="H22" s="155"/>
      <c r="I22" s="97"/>
      <c r="K22" s="141"/>
      <c r="L22" s="154"/>
      <c r="M22" s="155"/>
      <c r="N22" s="141"/>
      <c r="P22" s="143"/>
      <c r="Q22" s="154"/>
      <c r="R22" s="155"/>
      <c r="S22" s="24"/>
    </row>
    <row r="23" spans="1:19" ht="23.25" customHeight="1" x14ac:dyDescent="0.4">
      <c r="A23" s="106"/>
      <c r="B23" s="120"/>
      <c r="C23" s="135"/>
      <c r="D23" s="158"/>
      <c r="E23" s="35"/>
      <c r="F23" s="138"/>
      <c r="G23" s="120"/>
      <c r="H23" s="135"/>
      <c r="I23" s="138"/>
      <c r="J23" s="35"/>
      <c r="K23" s="140"/>
      <c r="L23" s="120"/>
      <c r="M23" s="135"/>
      <c r="N23" s="140"/>
      <c r="O23" s="35"/>
      <c r="P23" s="143"/>
      <c r="Q23" s="120"/>
      <c r="R23" s="135"/>
      <c r="S23" s="24"/>
    </row>
    <row r="24" spans="1:19" s="35" customFormat="1" ht="23.25" customHeight="1" x14ac:dyDescent="0.2">
      <c r="A24" s="158"/>
      <c r="B24" s="132" t="s">
        <v>155</v>
      </c>
      <c r="C24" s="130"/>
      <c r="D24" s="158"/>
      <c r="F24" s="138"/>
      <c r="G24" s="132" t="s">
        <v>155</v>
      </c>
      <c r="H24" s="130"/>
      <c r="I24" s="138"/>
      <c r="K24" s="140"/>
      <c r="L24" s="132" t="s">
        <v>155</v>
      </c>
      <c r="M24" s="130"/>
      <c r="N24" s="140"/>
      <c r="P24" s="143"/>
      <c r="Q24" s="132" t="s">
        <v>155</v>
      </c>
      <c r="R24" s="130"/>
      <c r="S24" s="143"/>
    </row>
    <row r="25" spans="1:19" s="35" customFormat="1" ht="23.25" customHeight="1" x14ac:dyDescent="0.4">
      <c r="A25" s="158"/>
      <c r="B25" s="127" t="s">
        <v>153</v>
      </c>
      <c r="C25" s="118" t="s">
        <v>30</v>
      </c>
      <c r="D25" s="158"/>
      <c r="F25" s="138"/>
      <c r="G25" s="127" t="s">
        <v>153</v>
      </c>
      <c r="H25" s="118" t="s">
        <v>30</v>
      </c>
      <c r="I25" s="138"/>
      <c r="K25" s="140"/>
      <c r="L25" s="127" t="s">
        <v>153</v>
      </c>
      <c r="M25" s="118" t="s">
        <v>30</v>
      </c>
      <c r="N25" s="140"/>
      <c r="P25" s="143"/>
      <c r="Q25" s="127" t="s">
        <v>153</v>
      </c>
      <c r="R25" s="118" t="s">
        <v>30</v>
      </c>
      <c r="S25" s="143"/>
    </row>
    <row r="26" spans="1:19" s="35" customFormat="1" ht="23.25" customHeight="1" x14ac:dyDescent="0.4">
      <c r="A26" s="158"/>
      <c r="B26" s="150" t="s">
        <v>193</v>
      </c>
      <c r="C26" s="151">
        <v>3500</v>
      </c>
      <c r="D26" s="158"/>
      <c r="F26" s="138"/>
      <c r="G26" s="150" t="s">
        <v>69</v>
      </c>
      <c r="H26" s="151">
        <v>3630</v>
      </c>
      <c r="I26" s="138"/>
      <c r="K26" s="140"/>
      <c r="L26" s="150" t="s">
        <v>193</v>
      </c>
      <c r="M26" s="151">
        <v>3500</v>
      </c>
      <c r="N26" s="140"/>
      <c r="P26" s="143"/>
      <c r="Q26" s="150" t="s">
        <v>193</v>
      </c>
      <c r="R26" s="151">
        <v>3300</v>
      </c>
      <c r="S26" s="143"/>
    </row>
    <row r="27" spans="1:19" s="35" customFormat="1" ht="23.25" customHeight="1" x14ac:dyDescent="0.4">
      <c r="A27" s="158"/>
      <c r="B27" s="152" t="s">
        <v>194</v>
      </c>
      <c r="C27" s="153">
        <v>2780</v>
      </c>
      <c r="D27" s="158"/>
      <c r="F27" s="138"/>
      <c r="G27" s="152" t="s">
        <v>70</v>
      </c>
      <c r="H27" s="153">
        <v>6050</v>
      </c>
      <c r="I27" s="138"/>
      <c r="K27" s="140"/>
      <c r="L27" s="152" t="s">
        <v>198</v>
      </c>
      <c r="M27" s="153">
        <v>2780</v>
      </c>
      <c r="N27" s="140"/>
      <c r="P27" s="143"/>
      <c r="Q27" s="152" t="s">
        <v>198</v>
      </c>
      <c r="R27" s="153">
        <v>2780</v>
      </c>
      <c r="S27" s="143"/>
    </row>
    <row r="28" spans="1:19" s="35" customFormat="1" ht="23.25" customHeight="1" x14ac:dyDescent="0.4">
      <c r="A28" s="158"/>
      <c r="B28" s="152" t="s">
        <v>72</v>
      </c>
      <c r="C28" s="153">
        <v>1700</v>
      </c>
      <c r="D28" s="158"/>
      <c r="F28" s="138"/>
      <c r="G28" s="152" t="s">
        <v>194</v>
      </c>
      <c r="H28" s="153">
        <v>2780</v>
      </c>
      <c r="I28" s="138"/>
      <c r="K28" s="140"/>
      <c r="L28" s="152" t="s">
        <v>72</v>
      </c>
      <c r="M28" s="153">
        <v>1700</v>
      </c>
      <c r="N28" s="140"/>
      <c r="P28" s="143"/>
      <c r="Q28" s="152" t="s">
        <v>72</v>
      </c>
      <c r="R28" s="153">
        <v>1700</v>
      </c>
      <c r="S28" s="143"/>
    </row>
    <row r="29" spans="1:19" s="35" customFormat="1" ht="23.25" customHeight="1" x14ac:dyDescent="0.4">
      <c r="A29" s="158"/>
      <c r="B29" s="152" t="s">
        <v>73</v>
      </c>
      <c r="C29" s="153">
        <v>980</v>
      </c>
      <c r="D29" s="158"/>
      <c r="F29" s="138"/>
      <c r="G29" s="152" t="s">
        <v>72</v>
      </c>
      <c r="H29" s="153">
        <v>1700</v>
      </c>
      <c r="I29" s="138"/>
      <c r="K29" s="140"/>
      <c r="L29" s="152" t="s">
        <v>73</v>
      </c>
      <c r="M29" s="153">
        <v>980</v>
      </c>
      <c r="N29" s="140"/>
      <c r="P29" s="24"/>
      <c r="Q29" s="152" t="s">
        <v>73</v>
      </c>
      <c r="R29" s="153">
        <v>980</v>
      </c>
      <c r="S29" s="143"/>
    </row>
    <row r="30" spans="1:19" s="35" customFormat="1" ht="23.25" customHeight="1" x14ac:dyDescent="0.4">
      <c r="A30" s="158"/>
      <c r="B30" s="156" t="s">
        <v>75</v>
      </c>
      <c r="C30" s="153">
        <v>990</v>
      </c>
      <c r="D30" s="158"/>
      <c r="F30" s="138"/>
      <c r="G30" s="152" t="s">
        <v>73</v>
      </c>
      <c r="H30" s="153">
        <v>980</v>
      </c>
      <c r="I30" s="138"/>
      <c r="K30" s="140"/>
      <c r="L30" s="156" t="s">
        <v>75</v>
      </c>
      <c r="M30" s="153">
        <v>990</v>
      </c>
      <c r="N30" s="140"/>
      <c r="P30" s="143"/>
      <c r="Q30" s="156" t="s">
        <v>75</v>
      </c>
      <c r="R30" s="153">
        <v>990</v>
      </c>
      <c r="S30" s="143"/>
    </row>
    <row r="31" spans="1:19" s="35" customFormat="1" ht="23.25" customHeight="1" x14ac:dyDescent="0.4">
      <c r="A31" s="158"/>
      <c r="B31" s="152" t="s">
        <v>74</v>
      </c>
      <c r="C31" s="204">
        <v>990</v>
      </c>
      <c r="D31" s="158"/>
      <c r="F31" s="138"/>
      <c r="G31" s="156" t="s">
        <v>75</v>
      </c>
      <c r="H31" s="153">
        <v>990</v>
      </c>
      <c r="I31" s="138"/>
      <c r="K31" s="140"/>
      <c r="L31" s="152" t="s">
        <v>74</v>
      </c>
      <c r="M31" s="153">
        <v>990</v>
      </c>
      <c r="N31" s="140"/>
      <c r="P31" s="143"/>
      <c r="Q31" s="152" t="s">
        <v>74</v>
      </c>
      <c r="R31" s="153">
        <v>990</v>
      </c>
      <c r="S31" s="143"/>
    </row>
    <row r="32" spans="1:19" s="35" customFormat="1" ht="23.25" customHeight="1" x14ac:dyDescent="0.4">
      <c r="A32" s="158"/>
      <c r="B32" s="202"/>
      <c r="C32" s="203"/>
      <c r="D32" s="158"/>
      <c r="F32" s="138"/>
      <c r="G32" s="154" t="s">
        <v>74</v>
      </c>
      <c r="H32" s="155">
        <v>990</v>
      </c>
      <c r="I32" s="138"/>
      <c r="K32" s="140"/>
      <c r="L32" s="154"/>
      <c r="M32" s="155"/>
      <c r="N32" s="140"/>
      <c r="P32" s="143"/>
      <c r="Q32" s="154"/>
      <c r="R32" s="155"/>
      <c r="S32" s="143"/>
    </row>
    <row r="33" spans="1:19" s="35" customFormat="1" ht="23.25" customHeight="1" x14ac:dyDescent="0.4">
      <c r="A33" s="158"/>
      <c r="D33" s="158"/>
      <c r="F33" s="138"/>
      <c r="I33" s="138"/>
      <c r="K33" s="140"/>
      <c r="N33" s="140"/>
      <c r="P33" s="164"/>
      <c r="S33" s="164"/>
    </row>
    <row r="34" spans="1:19" s="35" customFormat="1" ht="23.25" customHeight="1" x14ac:dyDescent="0.4">
      <c r="A34" s="158"/>
      <c r="B34" s="158"/>
      <c r="C34" s="158"/>
      <c r="D34" s="158"/>
      <c r="F34" s="138"/>
      <c r="G34" s="138"/>
      <c r="H34" s="138"/>
      <c r="I34" s="138"/>
      <c r="K34" s="140"/>
      <c r="L34" s="140"/>
      <c r="M34" s="140"/>
      <c r="N34" s="140"/>
      <c r="P34" s="164"/>
      <c r="Q34" s="143"/>
      <c r="R34" s="143"/>
      <c r="S34" s="164"/>
    </row>
    <row r="35" spans="1:19" s="35" customFormat="1" ht="23.25" customHeight="1" x14ac:dyDescent="0.4"/>
    <row r="36" spans="1:19" s="35" customFormat="1" ht="23.25" customHeight="1" x14ac:dyDescent="0.4"/>
    <row r="37" spans="1:19" s="35" customFormat="1" ht="23.25" customHeight="1" x14ac:dyDescent="0.4">
      <c r="A37" s="144" t="s">
        <v>207</v>
      </c>
      <c r="B37" s="144"/>
      <c r="C37" s="144"/>
      <c r="D37" s="144"/>
      <c r="F37" s="144" t="s">
        <v>209</v>
      </c>
      <c r="G37" s="144"/>
      <c r="H37" s="144"/>
      <c r="I37" s="144"/>
      <c r="P37" s="146" t="s">
        <v>208</v>
      </c>
      <c r="Q37" s="146"/>
      <c r="R37" s="146"/>
      <c r="S37" s="146"/>
    </row>
    <row r="38" spans="1:19" s="35" customFormat="1" ht="23.25" customHeight="1" x14ac:dyDescent="0.4">
      <c r="A38" s="144"/>
      <c r="B38" s="112" t="s">
        <v>27</v>
      </c>
      <c r="C38" s="113" t="s">
        <v>30</v>
      </c>
      <c r="D38" s="144"/>
      <c r="F38" s="144"/>
      <c r="G38" s="112" t="s">
        <v>27</v>
      </c>
      <c r="H38" s="113" t="s">
        <v>30</v>
      </c>
      <c r="I38" s="144"/>
      <c r="L38" s="159"/>
      <c r="M38" s="160"/>
      <c r="P38" s="146"/>
      <c r="Q38" s="112" t="s">
        <v>27</v>
      </c>
      <c r="R38" s="113" t="s">
        <v>30</v>
      </c>
      <c r="S38" s="146"/>
    </row>
    <row r="39" spans="1:19" s="35" customFormat="1" x14ac:dyDescent="0.4">
      <c r="A39" s="145"/>
      <c r="B39" s="114" t="s">
        <v>165</v>
      </c>
      <c r="C39" s="123">
        <v>35000</v>
      </c>
      <c r="D39" s="144"/>
      <c r="F39" s="144"/>
      <c r="G39" s="133" t="s">
        <v>26</v>
      </c>
      <c r="H39" s="134">
        <v>120000</v>
      </c>
      <c r="I39" s="144"/>
      <c r="L39" s="120"/>
      <c r="M39" s="122"/>
      <c r="P39" s="147"/>
      <c r="Q39" s="114" t="s">
        <v>199</v>
      </c>
      <c r="R39" s="123">
        <v>8470</v>
      </c>
      <c r="S39" s="146"/>
    </row>
    <row r="40" spans="1:19" s="35" customFormat="1" x14ac:dyDescent="0.4">
      <c r="A40" s="144"/>
      <c r="B40" s="117" t="s">
        <v>166</v>
      </c>
      <c r="C40" s="126">
        <v>45000</v>
      </c>
      <c r="D40" s="144"/>
      <c r="F40" s="144"/>
      <c r="I40" s="144"/>
      <c r="P40" s="146"/>
      <c r="Q40" s="114" t="s">
        <v>200</v>
      </c>
      <c r="R40" s="123">
        <v>8030</v>
      </c>
      <c r="S40" s="146"/>
    </row>
    <row r="41" spans="1:19" s="35" customFormat="1" x14ac:dyDescent="0.4">
      <c r="A41" s="144"/>
      <c r="B41" s="25"/>
      <c r="C41" s="25"/>
      <c r="D41" s="144"/>
      <c r="F41" s="144"/>
      <c r="I41" s="144"/>
      <c r="P41" s="146"/>
      <c r="Q41" s="115" t="s">
        <v>201</v>
      </c>
      <c r="R41" s="124">
        <v>5500</v>
      </c>
      <c r="S41" s="146"/>
    </row>
    <row r="42" spans="1:19" s="35" customFormat="1" x14ac:dyDescent="0.4">
      <c r="A42" s="144"/>
      <c r="B42" s="144"/>
      <c r="C42" s="144"/>
      <c r="D42" s="144"/>
      <c r="F42" s="144"/>
      <c r="G42" s="144"/>
      <c r="H42" s="144"/>
      <c r="I42" s="144"/>
      <c r="P42" s="146"/>
      <c r="Q42" s="117" t="s">
        <v>229</v>
      </c>
      <c r="R42" s="126">
        <v>2500</v>
      </c>
      <c r="S42" s="146"/>
    </row>
    <row r="43" spans="1:19" s="35" customFormat="1" x14ac:dyDescent="0.4">
      <c r="P43" s="146"/>
      <c r="Q43" s="25"/>
      <c r="R43" s="25"/>
      <c r="S43" s="146"/>
    </row>
    <row r="44" spans="1:19" s="35" customFormat="1" x14ac:dyDescent="0.4">
      <c r="P44" s="146"/>
      <c r="Q44" s="146"/>
      <c r="R44" s="146"/>
      <c r="S44" s="146"/>
    </row>
    <row r="45" spans="1:19" s="35" customFormat="1" x14ac:dyDescent="0.4">
      <c r="P45" s="25"/>
    </row>
    <row r="46" spans="1:19" s="35" customFormat="1" x14ac:dyDescent="0.4"/>
    <row r="47" spans="1:19" s="35" customFormat="1" x14ac:dyDescent="0.4">
      <c r="Q47" s="25"/>
      <c r="R47" s="25"/>
    </row>
    <row r="48" spans="1:19" s="35" customFormat="1" x14ac:dyDescent="0.4">
      <c r="A48" s="25"/>
      <c r="D48" s="25"/>
      <c r="E48" s="25"/>
      <c r="F48" s="25"/>
      <c r="I48" s="25"/>
      <c r="J48" s="25"/>
      <c r="K48" s="25"/>
      <c r="N48" s="25"/>
      <c r="O48" s="25"/>
      <c r="Q48" s="25"/>
      <c r="R48" s="25"/>
    </row>
    <row r="49" spans="1:18" x14ac:dyDescent="0.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Q49" s="35"/>
      <c r="R49" s="35"/>
    </row>
    <row r="50" spans="1:18" s="35" customFormat="1" x14ac:dyDescent="0.4">
      <c r="B50" s="25"/>
      <c r="C50" s="25"/>
      <c r="G50" s="25"/>
      <c r="H50" s="25"/>
      <c r="L50" s="25"/>
      <c r="M50" s="25"/>
      <c r="P50" s="25"/>
    </row>
    <row r="51" spans="1:18" s="35" customFormat="1" x14ac:dyDescent="0.4"/>
    <row r="52" spans="1:18" s="35" customFormat="1" x14ac:dyDescent="0.4">
      <c r="A52" s="25"/>
      <c r="D52" s="25"/>
      <c r="E52" s="25"/>
      <c r="F52" s="25"/>
      <c r="I52" s="25"/>
      <c r="J52" s="25"/>
      <c r="K52" s="25"/>
      <c r="N52" s="25"/>
      <c r="O52" s="25"/>
      <c r="Q52" s="25"/>
      <c r="R52" s="25"/>
    </row>
    <row r="53" spans="1:18" x14ac:dyDescent="0.4">
      <c r="B53" s="35"/>
      <c r="C53" s="35"/>
      <c r="G53" s="35"/>
      <c r="H53" s="35"/>
      <c r="L53" s="35"/>
      <c r="M53" s="35"/>
      <c r="P53" s="35"/>
    </row>
    <row r="54" spans="1:18" x14ac:dyDescent="0.4">
      <c r="A54" s="35"/>
      <c r="D54" s="35"/>
      <c r="E54" s="35"/>
      <c r="F54" s="35"/>
      <c r="I54" s="35"/>
      <c r="J54" s="35"/>
      <c r="K54" s="35"/>
      <c r="N54" s="35"/>
      <c r="O54" s="35"/>
    </row>
    <row r="55" spans="1:18" s="35" customFormat="1" x14ac:dyDescent="0.4">
      <c r="B55" s="25"/>
      <c r="C55" s="25"/>
      <c r="G55" s="25"/>
      <c r="H55" s="25"/>
      <c r="L55" s="25"/>
      <c r="M55" s="25"/>
      <c r="P55" s="25"/>
      <c r="Q55" s="25"/>
      <c r="R55" s="25"/>
    </row>
    <row r="56" spans="1:18" s="35" customFormat="1" x14ac:dyDescent="0.4">
      <c r="P56" s="25"/>
      <c r="Q56" s="25"/>
      <c r="R56" s="25"/>
    </row>
    <row r="57" spans="1:18" s="35" customFormat="1" x14ac:dyDescent="0.4">
      <c r="A57" s="25"/>
      <c r="D57" s="25"/>
      <c r="E57" s="25"/>
      <c r="F57" s="25"/>
      <c r="I57" s="25"/>
      <c r="J57" s="25"/>
      <c r="K57" s="25"/>
      <c r="N57" s="25"/>
      <c r="O57" s="25"/>
      <c r="P57" s="25"/>
      <c r="Q57" s="25"/>
      <c r="R57" s="25"/>
    </row>
    <row r="58" spans="1:18" x14ac:dyDescent="0.4">
      <c r="B58" s="35"/>
      <c r="C58" s="35"/>
      <c r="G58" s="35"/>
      <c r="H58" s="35"/>
      <c r="L58" s="35"/>
      <c r="M58" s="35"/>
    </row>
  </sheetData>
  <sheetProtection algorithmName="SHA-512" hashValue="NUUjKC/bN4sHXcaldGaXgksA8qvSrq0ZfdXcAd7jX7FugD/1I8CnAgz8gGUog5lQTwfx1KGPtgRZI6tB1vi9WQ==" saltValue="M2VBNKvdRf9LUscEcuVIlQ==" spinCount="100000" sheet="1" formatCells="0" formatColumns="0" formatRows="0" insertColumns="0" insertRows="0" insertHyperlinks="0" deleteColumns="0" deleteRows="0" sort="0" autoFilter="0" pivotTables="0"/>
  <phoneticPr fontId="2"/>
  <pageMargins left="0.47244094488188981" right="0.47244094488188981" top="0.59055118110236227" bottom="0.59055118110236227" header="0.31496062992125984" footer="0.31496062992125984"/>
  <pageSetup paperSize="9" scale="48" orientation="landscape" r:id="rId1"/>
  <headerFooter>
    <oddHeader>&amp;L&amp;"BIZ UDPゴシック,標準"&amp;24&amp;K03+000病院毎の健康診断一覧&amp;R&amp;"BIZ UDPゴシック,標準"&amp;24&amp;K06-047鹿児島商工会議所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EE54-03AE-4375-B42E-C027A52992EC}">
  <sheetPr>
    <tabColor rgb="FFFFFF99"/>
  </sheetPr>
  <dimension ref="A1:U84"/>
  <sheetViews>
    <sheetView showGridLines="0" showZeros="0" zoomScale="85" zoomScaleNormal="85" zoomScaleSheetLayoutView="70" workbookViewId="0">
      <selection activeCell="N10" sqref="N10"/>
    </sheetView>
  </sheetViews>
  <sheetFormatPr defaultColWidth="9" defaultRowHeight="13.5" x14ac:dyDescent="0.4"/>
  <cols>
    <col min="1" max="1" width="7.875" style="1" customWidth="1"/>
    <col min="2" max="3" width="29.875" style="1" hidden="1" customWidth="1"/>
    <col min="4" max="4" width="16.5" style="1" customWidth="1"/>
    <col min="5" max="5" width="17.75" style="1" customWidth="1"/>
    <col min="6" max="6" width="5.5" style="1" bestFit="1" customWidth="1"/>
    <col min="7" max="7" width="16" style="1" customWidth="1"/>
    <col min="8" max="8" width="21.875" style="1" customWidth="1"/>
    <col min="9" max="9" width="21.375" style="1" customWidth="1"/>
    <col min="10" max="10" width="9.75" style="1" customWidth="1"/>
    <col min="11" max="11" width="6.25" style="1" bestFit="1" customWidth="1"/>
    <col min="12" max="12" width="9.875" style="1" customWidth="1"/>
    <col min="13" max="13" width="6.25" style="1" bestFit="1" customWidth="1"/>
    <col min="14" max="14" width="10" style="1" customWidth="1"/>
    <col min="15" max="15" width="7.875" style="1" customWidth="1"/>
    <col min="16" max="16" width="33.625" style="1" customWidth="1"/>
    <col min="17" max="17" width="9.75" style="1" customWidth="1"/>
    <col min="18" max="18" width="6.25" style="1" bestFit="1" customWidth="1"/>
    <col min="19" max="19" width="9.875" style="1" customWidth="1"/>
    <col min="20" max="20" width="6.25" style="1" bestFit="1" customWidth="1"/>
    <col min="21" max="21" width="23.25" style="1" customWidth="1"/>
    <col min="22" max="16384" width="9" style="1"/>
  </cols>
  <sheetData>
    <row r="1" spans="1:21" ht="72.75" customHeight="1" x14ac:dyDescent="0.4">
      <c r="A1" s="183" t="s">
        <v>169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1" ht="18.75" x14ac:dyDescent="0.4">
      <c r="A3" s="30" t="s">
        <v>0</v>
      </c>
      <c r="B3" s="27"/>
      <c r="C3" s="27"/>
      <c r="D3" s="5" t="s">
        <v>137</v>
      </c>
      <c r="E3" s="3"/>
      <c r="F3" s="3"/>
      <c r="G3" s="4"/>
      <c r="H3" s="33" t="s">
        <v>2</v>
      </c>
      <c r="I3" s="62" t="s">
        <v>39</v>
      </c>
      <c r="J3" s="6"/>
      <c r="K3" s="6"/>
      <c r="L3" s="7"/>
      <c r="N3" s="184" t="s">
        <v>29</v>
      </c>
      <c r="O3" s="185"/>
      <c r="S3" s="111"/>
    </row>
    <row r="4" spans="1:21" ht="24" customHeight="1" x14ac:dyDescent="0.4">
      <c r="A4" s="186" t="s">
        <v>1</v>
      </c>
      <c r="B4" s="28"/>
      <c r="C4" s="28"/>
      <c r="D4" s="60" t="s">
        <v>138</v>
      </c>
      <c r="E4" s="8"/>
      <c r="F4" s="8"/>
      <c r="H4" s="188" t="s">
        <v>34</v>
      </c>
      <c r="I4" s="60" t="s">
        <v>140</v>
      </c>
      <c r="L4" s="9"/>
      <c r="M4" s="10"/>
      <c r="N4" s="190">
        <v>335577</v>
      </c>
      <c r="O4" s="191"/>
      <c r="S4" s="28"/>
      <c r="T4" s="10"/>
    </row>
    <row r="5" spans="1:21" ht="24" customHeight="1" thickBot="1" x14ac:dyDescent="0.45">
      <c r="A5" s="187"/>
      <c r="B5" s="29"/>
      <c r="C5" s="29"/>
      <c r="D5" s="13"/>
      <c r="E5" s="11"/>
      <c r="F5" s="11"/>
      <c r="G5" s="2"/>
      <c r="H5" s="189"/>
      <c r="I5" s="13" t="s">
        <v>40</v>
      </c>
      <c r="J5" s="2"/>
      <c r="K5" s="2"/>
      <c r="L5" s="12"/>
      <c r="S5" s="111"/>
    </row>
    <row r="6" spans="1:21" ht="19.5" thickTop="1" x14ac:dyDescent="0.4">
      <c r="A6" s="31" t="s">
        <v>3</v>
      </c>
      <c r="B6" s="18"/>
      <c r="C6" s="18"/>
      <c r="D6" s="61" t="s">
        <v>139</v>
      </c>
      <c r="E6" s="11"/>
      <c r="F6" s="11"/>
      <c r="G6" s="14"/>
      <c r="H6" s="34" t="s">
        <v>4</v>
      </c>
      <c r="I6" s="61" t="s">
        <v>141</v>
      </c>
      <c r="J6" s="2"/>
      <c r="K6" s="2"/>
      <c r="L6" s="12"/>
      <c r="N6" s="192" t="s">
        <v>16</v>
      </c>
      <c r="O6" s="193"/>
      <c r="S6" s="111"/>
    </row>
    <row r="7" spans="1:21" ht="19.5" thickBot="1" x14ac:dyDescent="0.45">
      <c r="A7" s="32" t="s">
        <v>9</v>
      </c>
      <c r="B7" s="18"/>
      <c r="C7" s="18"/>
      <c r="D7" s="64" t="s">
        <v>38</v>
      </c>
      <c r="E7" s="11"/>
      <c r="F7" s="11"/>
      <c r="G7" s="14"/>
      <c r="H7" s="63" t="s">
        <v>13</v>
      </c>
      <c r="I7" s="13" t="s">
        <v>142</v>
      </c>
      <c r="J7" s="2"/>
      <c r="K7" s="2"/>
      <c r="L7" s="12"/>
      <c r="N7" s="181">
        <f>SUM(N10:N75)</f>
        <v>66200</v>
      </c>
      <c r="O7" s="182"/>
      <c r="S7" s="111"/>
    </row>
    <row r="8" spans="1:21" ht="19.5" thickTop="1" x14ac:dyDescent="0.4">
      <c r="A8" s="17"/>
      <c r="B8" s="18"/>
      <c r="C8" s="18"/>
      <c r="D8" s="17"/>
      <c r="E8" s="18"/>
      <c r="F8" s="18"/>
      <c r="G8" s="18"/>
      <c r="H8" s="18"/>
      <c r="I8" s="18"/>
      <c r="J8" s="19"/>
      <c r="K8" s="19"/>
      <c r="L8" s="18"/>
      <c r="M8" s="18"/>
      <c r="N8" s="18"/>
      <c r="O8" s="2"/>
      <c r="Q8" s="19"/>
      <c r="R8" s="19"/>
      <c r="S8" s="18"/>
      <c r="T8" s="18"/>
    </row>
    <row r="9" spans="1:21" ht="20.25" customHeight="1" x14ac:dyDescent="0.4">
      <c r="A9" s="65" t="s">
        <v>14</v>
      </c>
      <c r="B9" s="66" t="s">
        <v>49</v>
      </c>
      <c r="C9" s="66" t="s">
        <v>101</v>
      </c>
      <c r="D9" s="66" t="s">
        <v>5</v>
      </c>
      <c r="E9" s="67" t="s">
        <v>6</v>
      </c>
      <c r="F9" s="66" t="s">
        <v>7</v>
      </c>
      <c r="G9" s="66" t="s">
        <v>8</v>
      </c>
      <c r="H9" s="66" t="s">
        <v>27</v>
      </c>
      <c r="I9" s="66" t="s">
        <v>17</v>
      </c>
      <c r="J9" s="67" t="s">
        <v>11</v>
      </c>
      <c r="K9" s="67" t="s">
        <v>33</v>
      </c>
      <c r="L9" s="67" t="s">
        <v>12</v>
      </c>
      <c r="M9" s="67" t="s">
        <v>33</v>
      </c>
      <c r="N9" s="67" t="s">
        <v>30</v>
      </c>
      <c r="O9" s="68" t="s">
        <v>28</v>
      </c>
      <c r="P9" s="67" t="s">
        <v>59</v>
      </c>
      <c r="Q9" s="67" t="s">
        <v>11</v>
      </c>
      <c r="R9" s="67" t="s">
        <v>33</v>
      </c>
      <c r="S9" s="67" t="s">
        <v>12</v>
      </c>
      <c r="T9" s="67" t="s">
        <v>33</v>
      </c>
      <c r="U9" s="67" t="s">
        <v>60</v>
      </c>
    </row>
    <row r="10" spans="1:21" ht="20.25" customHeight="1" x14ac:dyDescent="0.4">
      <c r="A10" s="69">
        <f>IF(D10="","",ROW()-9)</f>
        <v>1</v>
      </c>
      <c r="B10" s="75" t="str">
        <f>H10&amp;I10</f>
        <v>法定健診キラメキテラス</v>
      </c>
      <c r="C10" s="105" t="str">
        <f>H10&amp;I10&amp;P10</f>
        <v>法定健診キラメキテラス</v>
      </c>
      <c r="D10" s="70" t="s">
        <v>35</v>
      </c>
      <c r="E10" s="71" t="s">
        <v>143</v>
      </c>
      <c r="F10" s="72" t="s">
        <v>10</v>
      </c>
      <c r="G10" s="73">
        <v>20726</v>
      </c>
      <c r="H10" s="74" t="s">
        <v>42</v>
      </c>
      <c r="I10" s="74" t="s">
        <v>31</v>
      </c>
      <c r="J10" s="20">
        <v>45463</v>
      </c>
      <c r="K10" s="21" t="s">
        <v>56</v>
      </c>
      <c r="L10" s="20">
        <v>45472</v>
      </c>
      <c r="M10" s="21" t="s">
        <v>56</v>
      </c>
      <c r="N10" s="76">
        <f>IF($C10="",0,(VLOOKUP($C10,参照!$H:$I,2,FALSE)))</f>
        <v>8800</v>
      </c>
      <c r="O10" s="77"/>
      <c r="P10" s="74"/>
      <c r="Q10" s="20"/>
      <c r="R10" s="21"/>
      <c r="S10" s="20"/>
      <c r="T10" s="21"/>
      <c r="U10" s="71"/>
    </row>
    <row r="11" spans="1:21" ht="20.25" customHeight="1" x14ac:dyDescent="0.4">
      <c r="A11" s="78">
        <f t="shared" ref="A11:A84" si="0">IF(D11="","",ROW()-9)</f>
        <v>2</v>
      </c>
      <c r="B11" s="75" t="str">
        <f t="shared" ref="B11:B75" si="1">H11&amp;I11</f>
        <v>生活習慣病予防健診キラメキテラス</v>
      </c>
      <c r="C11" s="75" t="str">
        <f t="shared" ref="C11:C75" si="2">H11&amp;I11&amp;P11</f>
        <v>生活習慣病予防健診キラメキテラス</v>
      </c>
      <c r="D11" s="79" t="s">
        <v>35</v>
      </c>
      <c r="E11" s="80" t="s">
        <v>143</v>
      </c>
      <c r="F11" s="81" t="s">
        <v>10</v>
      </c>
      <c r="G11" s="82">
        <v>20726</v>
      </c>
      <c r="H11" s="75" t="s">
        <v>41</v>
      </c>
      <c r="I11" s="75" t="s">
        <v>31</v>
      </c>
      <c r="J11" s="15">
        <v>45463</v>
      </c>
      <c r="K11" s="16" t="s">
        <v>56</v>
      </c>
      <c r="L11" s="15">
        <v>45472</v>
      </c>
      <c r="M11" s="16" t="s">
        <v>56</v>
      </c>
      <c r="N11" s="83">
        <f>IF($C11="",0,(VLOOKUP($C11,参照!$H:$I,2,FALSE)))</f>
        <v>5500</v>
      </c>
      <c r="O11" s="84">
        <v>7</v>
      </c>
      <c r="P11" s="75"/>
      <c r="Q11" s="15"/>
      <c r="R11" s="16"/>
      <c r="S11" s="15"/>
      <c r="T11" s="16"/>
      <c r="U11" s="80"/>
    </row>
    <row r="12" spans="1:21" ht="20.25" customHeight="1" x14ac:dyDescent="0.4">
      <c r="A12" s="78">
        <f t="shared" si="0"/>
        <v>3</v>
      </c>
      <c r="B12" s="75" t="str">
        <f t="shared" si="1"/>
        <v>人間ドック南風病院4_12月</v>
      </c>
      <c r="C12" s="75" t="str">
        <f t="shared" si="2"/>
        <v>人間ドック南風病院4_12月</v>
      </c>
      <c r="D12" s="79" t="s">
        <v>36</v>
      </c>
      <c r="E12" s="80" t="s">
        <v>37</v>
      </c>
      <c r="F12" s="81" t="s">
        <v>15</v>
      </c>
      <c r="G12" s="82">
        <v>24419</v>
      </c>
      <c r="H12" s="75" t="s">
        <v>43</v>
      </c>
      <c r="I12" s="75" t="s">
        <v>112</v>
      </c>
      <c r="J12" s="15">
        <v>45428</v>
      </c>
      <c r="K12" s="16" t="s">
        <v>56</v>
      </c>
      <c r="L12" s="15">
        <v>45421</v>
      </c>
      <c r="M12" s="16" t="s">
        <v>56</v>
      </c>
      <c r="N12" s="83">
        <f>IF($C12="",0,(VLOOKUP($C12,参照!$H:$I,2,FALSE)))</f>
        <v>37400</v>
      </c>
      <c r="O12" s="84"/>
      <c r="P12" s="75"/>
      <c r="Q12" s="15"/>
      <c r="R12" s="16"/>
      <c r="S12" s="15"/>
      <c r="T12" s="16"/>
      <c r="U12" s="80"/>
    </row>
    <row r="13" spans="1:21" ht="20.25" customHeight="1" x14ac:dyDescent="0.4">
      <c r="A13" s="78">
        <f t="shared" si="0"/>
        <v>4</v>
      </c>
      <c r="B13" s="75" t="str">
        <f t="shared" si="1"/>
        <v>生活習慣病予防健診集団健診_アイムビル4F</v>
      </c>
      <c r="C13" s="75" t="str">
        <f t="shared" si="2"/>
        <v>生活習慣病予防健診集団健診_アイムビル4F</v>
      </c>
      <c r="D13" s="79" t="s">
        <v>144</v>
      </c>
      <c r="E13" s="80" t="s">
        <v>145</v>
      </c>
      <c r="F13" s="81" t="s">
        <v>15</v>
      </c>
      <c r="G13" s="82">
        <v>31666</v>
      </c>
      <c r="H13" s="75" t="s">
        <v>41</v>
      </c>
      <c r="I13" s="75" t="s">
        <v>102</v>
      </c>
      <c r="J13" s="15">
        <v>45622</v>
      </c>
      <c r="K13" s="16" t="s">
        <v>90</v>
      </c>
      <c r="L13" s="15">
        <v>45622</v>
      </c>
      <c r="M13" s="16" t="s">
        <v>91</v>
      </c>
      <c r="N13" s="83">
        <f>IF($C13="",0,(VLOOKUP($C13,参照!$H:$I,2,FALSE)))</f>
        <v>5500</v>
      </c>
      <c r="O13" s="84">
        <v>4</v>
      </c>
      <c r="P13" s="75"/>
      <c r="Q13" s="15"/>
      <c r="R13" s="16"/>
      <c r="S13" s="15"/>
      <c r="T13" s="16"/>
      <c r="U13" s="80"/>
    </row>
    <row r="14" spans="1:21" ht="20.25" customHeight="1" x14ac:dyDescent="0.4">
      <c r="A14" s="78">
        <f t="shared" si="0"/>
        <v>5</v>
      </c>
      <c r="B14" s="75" t="str">
        <f t="shared" si="1"/>
        <v>生活習慣病予防健診集団健診_アイムビル4F</v>
      </c>
      <c r="C14" s="75" t="str">
        <f t="shared" si="2"/>
        <v>生活習慣病予防健診集団健診_アイムビル4F①胃カメラ</v>
      </c>
      <c r="D14" s="79" t="s">
        <v>146</v>
      </c>
      <c r="E14" s="80" t="s">
        <v>147</v>
      </c>
      <c r="F14" s="81" t="s">
        <v>10</v>
      </c>
      <c r="G14" s="82">
        <v>35288</v>
      </c>
      <c r="H14" s="75" t="s">
        <v>41</v>
      </c>
      <c r="I14" s="75" t="s">
        <v>102</v>
      </c>
      <c r="J14" s="15">
        <v>45622</v>
      </c>
      <c r="K14" s="16" t="s">
        <v>90</v>
      </c>
      <c r="L14" s="15">
        <v>45622</v>
      </c>
      <c r="M14" s="16" t="s">
        <v>91</v>
      </c>
      <c r="N14" s="83">
        <f>IF($C14="",0,(VLOOKUP($C14,参照!$H:$I,2,FALSE)))</f>
        <v>9000</v>
      </c>
      <c r="O14" s="84">
        <v>5</v>
      </c>
      <c r="P14" s="75" t="s">
        <v>189</v>
      </c>
      <c r="Q14" s="15">
        <v>45625</v>
      </c>
      <c r="R14" s="16" t="s">
        <v>90</v>
      </c>
      <c r="S14" s="15">
        <v>45625</v>
      </c>
      <c r="T14" s="16" t="s">
        <v>91</v>
      </c>
      <c r="U14" s="80"/>
    </row>
    <row r="15" spans="1:21" ht="20.25" customHeight="1" x14ac:dyDescent="0.4">
      <c r="A15" s="78" t="str">
        <f t="shared" si="0"/>
        <v/>
      </c>
      <c r="B15" s="75" t="str">
        <f t="shared" si="1"/>
        <v/>
      </c>
      <c r="C15" s="75" t="str">
        <f t="shared" si="2"/>
        <v/>
      </c>
      <c r="D15" s="79"/>
      <c r="E15" s="80"/>
      <c r="F15" s="81"/>
      <c r="G15" s="82"/>
      <c r="H15" s="75"/>
      <c r="I15" s="75"/>
      <c r="J15" s="15"/>
      <c r="K15" s="16"/>
      <c r="L15" s="15"/>
      <c r="M15" s="16"/>
      <c r="N15" s="83">
        <f>IF($C15="",0,(VLOOKUP($C15,参照!$H:$I,2,FALSE)))</f>
        <v>0</v>
      </c>
      <c r="O15" s="84"/>
      <c r="P15" s="75"/>
      <c r="Q15" s="15"/>
      <c r="R15" s="16"/>
      <c r="S15" s="15"/>
      <c r="T15" s="16"/>
      <c r="U15" s="80"/>
    </row>
    <row r="16" spans="1:21" ht="20.25" customHeight="1" x14ac:dyDescent="0.4">
      <c r="A16" s="78" t="str">
        <f t="shared" si="0"/>
        <v/>
      </c>
      <c r="B16" s="75" t="str">
        <f t="shared" si="1"/>
        <v/>
      </c>
      <c r="C16" s="75" t="str">
        <f t="shared" si="2"/>
        <v/>
      </c>
      <c r="D16" s="79"/>
      <c r="E16" s="80"/>
      <c r="F16" s="81"/>
      <c r="G16" s="82"/>
      <c r="H16" s="75"/>
      <c r="I16" s="75"/>
      <c r="J16" s="15"/>
      <c r="K16" s="16"/>
      <c r="L16" s="15"/>
      <c r="M16" s="16"/>
      <c r="N16" s="83">
        <f>IF($C16="",0,(VLOOKUP($C16,参照!$H:$I,2,FALSE)))</f>
        <v>0</v>
      </c>
      <c r="O16" s="84"/>
      <c r="P16" s="75"/>
      <c r="Q16" s="15"/>
      <c r="R16" s="16"/>
      <c r="S16" s="15"/>
      <c r="T16" s="16"/>
      <c r="U16" s="80"/>
    </row>
    <row r="17" spans="1:21" ht="20.25" customHeight="1" x14ac:dyDescent="0.4">
      <c r="A17" s="78" t="str">
        <f t="shared" si="0"/>
        <v/>
      </c>
      <c r="B17" s="75" t="str">
        <f t="shared" si="1"/>
        <v/>
      </c>
      <c r="C17" s="75" t="str">
        <f t="shared" si="2"/>
        <v/>
      </c>
      <c r="D17" s="79"/>
      <c r="E17" s="80"/>
      <c r="F17" s="81"/>
      <c r="G17" s="82"/>
      <c r="H17" s="75"/>
      <c r="I17" s="75"/>
      <c r="J17" s="15"/>
      <c r="K17" s="16"/>
      <c r="L17" s="15"/>
      <c r="M17" s="16"/>
      <c r="N17" s="83">
        <f>IF($C17="",0,(VLOOKUP($C17,参照!$H:$I,2,FALSE)))</f>
        <v>0</v>
      </c>
      <c r="O17" s="84"/>
      <c r="P17" s="75"/>
      <c r="Q17" s="15"/>
      <c r="R17" s="16"/>
      <c r="S17" s="15"/>
      <c r="T17" s="16"/>
      <c r="U17" s="80"/>
    </row>
    <row r="18" spans="1:21" ht="20.25" customHeight="1" x14ac:dyDescent="0.4">
      <c r="A18" s="78" t="str">
        <f t="shared" si="0"/>
        <v/>
      </c>
      <c r="B18" s="75" t="str">
        <f t="shared" si="1"/>
        <v/>
      </c>
      <c r="C18" s="75" t="str">
        <f t="shared" si="2"/>
        <v/>
      </c>
      <c r="D18" s="79"/>
      <c r="E18" s="80"/>
      <c r="F18" s="81"/>
      <c r="G18" s="82"/>
      <c r="H18" s="75"/>
      <c r="I18" s="75"/>
      <c r="J18" s="15"/>
      <c r="K18" s="16"/>
      <c r="L18" s="15"/>
      <c r="M18" s="16"/>
      <c r="N18" s="83">
        <f>IF($C18="",0,(VLOOKUP($C18,参照!$H:$I,2,FALSE)))</f>
        <v>0</v>
      </c>
      <c r="O18" s="84"/>
      <c r="P18" s="75"/>
      <c r="Q18" s="15"/>
      <c r="R18" s="16"/>
      <c r="S18" s="15"/>
      <c r="T18" s="16"/>
      <c r="U18" s="80"/>
    </row>
    <row r="19" spans="1:21" ht="20.25" customHeight="1" x14ac:dyDescent="0.4">
      <c r="A19" s="78" t="str">
        <f t="shared" si="0"/>
        <v/>
      </c>
      <c r="B19" s="75" t="str">
        <f t="shared" si="1"/>
        <v/>
      </c>
      <c r="C19" s="75" t="str">
        <f t="shared" si="2"/>
        <v/>
      </c>
      <c r="D19" s="79"/>
      <c r="E19" s="80"/>
      <c r="F19" s="81"/>
      <c r="G19" s="82"/>
      <c r="H19" s="75"/>
      <c r="I19" s="75"/>
      <c r="J19" s="15"/>
      <c r="K19" s="16"/>
      <c r="L19" s="15"/>
      <c r="M19" s="16"/>
      <c r="N19" s="83">
        <f>IF($C19="",0,(VLOOKUP($C19,参照!$H:$I,2,FALSE)))</f>
        <v>0</v>
      </c>
      <c r="O19" s="84"/>
      <c r="P19" s="75"/>
      <c r="Q19" s="15"/>
      <c r="R19" s="16"/>
      <c r="S19" s="15"/>
      <c r="T19" s="16"/>
      <c r="U19" s="80"/>
    </row>
    <row r="20" spans="1:21" ht="20.25" customHeight="1" x14ac:dyDescent="0.4">
      <c r="A20" s="78" t="str">
        <f t="shared" si="0"/>
        <v/>
      </c>
      <c r="B20" s="75" t="str">
        <f t="shared" si="1"/>
        <v/>
      </c>
      <c r="C20" s="75" t="str">
        <f t="shared" si="2"/>
        <v/>
      </c>
      <c r="D20" s="79"/>
      <c r="E20" s="80"/>
      <c r="F20" s="81"/>
      <c r="G20" s="82"/>
      <c r="H20" s="75"/>
      <c r="I20" s="75"/>
      <c r="J20" s="15"/>
      <c r="K20" s="16"/>
      <c r="L20" s="15"/>
      <c r="M20" s="16"/>
      <c r="N20" s="83">
        <f>IF($C20="",0,(VLOOKUP($C20,参照!$H:$I,2,FALSE)))</f>
        <v>0</v>
      </c>
      <c r="O20" s="84"/>
      <c r="P20" s="75"/>
      <c r="Q20" s="15"/>
      <c r="R20" s="16"/>
      <c r="S20" s="15"/>
      <c r="T20" s="16"/>
      <c r="U20" s="80"/>
    </row>
    <row r="21" spans="1:21" ht="20.25" customHeight="1" x14ac:dyDescent="0.4">
      <c r="A21" s="78" t="str">
        <f t="shared" si="0"/>
        <v/>
      </c>
      <c r="B21" s="75" t="str">
        <f t="shared" si="1"/>
        <v/>
      </c>
      <c r="C21" s="75" t="str">
        <f t="shared" si="2"/>
        <v/>
      </c>
      <c r="D21" s="79"/>
      <c r="E21" s="80"/>
      <c r="F21" s="81"/>
      <c r="G21" s="82"/>
      <c r="H21" s="75"/>
      <c r="I21" s="75"/>
      <c r="J21" s="15"/>
      <c r="K21" s="16"/>
      <c r="L21" s="15"/>
      <c r="M21" s="16"/>
      <c r="N21" s="83">
        <f>IF($C21="",0,(VLOOKUP($C21,参照!$H:$I,2,FALSE)))</f>
        <v>0</v>
      </c>
      <c r="O21" s="84"/>
      <c r="P21" s="75"/>
      <c r="Q21" s="15"/>
      <c r="R21" s="16"/>
      <c r="S21" s="15"/>
      <c r="T21" s="16"/>
      <c r="U21" s="80"/>
    </row>
    <row r="22" spans="1:21" ht="20.25" customHeight="1" x14ac:dyDescent="0.4">
      <c r="A22" s="78" t="str">
        <f t="shared" si="0"/>
        <v/>
      </c>
      <c r="B22" s="75" t="str">
        <f t="shared" si="1"/>
        <v/>
      </c>
      <c r="C22" s="75" t="str">
        <f t="shared" si="2"/>
        <v/>
      </c>
      <c r="D22" s="79"/>
      <c r="E22" s="80"/>
      <c r="F22" s="81"/>
      <c r="G22" s="82"/>
      <c r="H22" s="75"/>
      <c r="I22" s="75"/>
      <c r="J22" s="15"/>
      <c r="K22" s="16"/>
      <c r="L22" s="15"/>
      <c r="M22" s="16"/>
      <c r="N22" s="83">
        <f>IF($C22="",0,(VLOOKUP($C22,参照!$H:$I,2,FALSE)))</f>
        <v>0</v>
      </c>
      <c r="O22" s="84"/>
      <c r="P22" s="75"/>
      <c r="Q22" s="15"/>
      <c r="R22" s="16"/>
      <c r="S22" s="15"/>
      <c r="T22" s="16"/>
      <c r="U22" s="80"/>
    </row>
    <row r="23" spans="1:21" ht="20.25" customHeight="1" x14ac:dyDescent="0.4">
      <c r="A23" s="78" t="str">
        <f t="shared" si="0"/>
        <v/>
      </c>
      <c r="B23" s="75" t="str">
        <f t="shared" si="1"/>
        <v/>
      </c>
      <c r="C23" s="75" t="str">
        <f t="shared" si="2"/>
        <v/>
      </c>
      <c r="D23" s="79"/>
      <c r="E23" s="80"/>
      <c r="F23" s="81"/>
      <c r="G23" s="82"/>
      <c r="H23" s="75"/>
      <c r="I23" s="75"/>
      <c r="J23" s="15"/>
      <c r="K23" s="16"/>
      <c r="L23" s="15"/>
      <c r="M23" s="16"/>
      <c r="N23" s="83">
        <f>IF($C23="",0,(VLOOKUP($C23,参照!$H:$I,2,FALSE)))</f>
        <v>0</v>
      </c>
      <c r="O23" s="84"/>
      <c r="P23" s="75"/>
      <c r="Q23" s="15"/>
      <c r="R23" s="16"/>
      <c r="S23" s="15"/>
      <c r="T23" s="16"/>
      <c r="U23" s="80"/>
    </row>
    <row r="24" spans="1:21" ht="20.25" customHeight="1" x14ac:dyDescent="0.4">
      <c r="A24" s="78" t="str">
        <f t="shared" si="0"/>
        <v/>
      </c>
      <c r="B24" s="75" t="str">
        <f t="shared" si="1"/>
        <v/>
      </c>
      <c r="C24" s="75" t="str">
        <f t="shared" si="2"/>
        <v/>
      </c>
      <c r="D24" s="79"/>
      <c r="E24" s="80"/>
      <c r="F24" s="81"/>
      <c r="G24" s="82"/>
      <c r="H24" s="75"/>
      <c r="I24" s="75"/>
      <c r="J24" s="15"/>
      <c r="K24" s="16"/>
      <c r="L24" s="15"/>
      <c r="M24" s="16"/>
      <c r="N24" s="83">
        <f>IF($C24="",0,(VLOOKUP($C24,参照!$H:$I,2,FALSE)))</f>
        <v>0</v>
      </c>
      <c r="O24" s="84"/>
      <c r="P24" s="75"/>
      <c r="Q24" s="15"/>
      <c r="R24" s="16"/>
      <c r="S24" s="15"/>
      <c r="T24" s="16"/>
      <c r="U24" s="80"/>
    </row>
    <row r="25" spans="1:21" ht="20.25" customHeight="1" x14ac:dyDescent="0.4">
      <c r="A25" s="78" t="str">
        <f t="shared" si="0"/>
        <v/>
      </c>
      <c r="B25" s="75" t="str">
        <f t="shared" si="1"/>
        <v/>
      </c>
      <c r="C25" s="75" t="str">
        <f t="shared" si="2"/>
        <v/>
      </c>
      <c r="D25" s="79"/>
      <c r="E25" s="80"/>
      <c r="F25" s="81"/>
      <c r="G25" s="82"/>
      <c r="H25" s="75"/>
      <c r="I25" s="75"/>
      <c r="J25" s="15"/>
      <c r="K25" s="16"/>
      <c r="L25" s="15"/>
      <c r="M25" s="16"/>
      <c r="N25" s="83">
        <f>IF($C25="",0,(VLOOKUP($C25,参照!$H:$I,2,FALSE)))</f>
        <v>0</v>
      </c>
      <c r="O25" s="84"/>
      <c r="P25" s="75"/>
      <c r="Q25" s="15"/>
      <c r="R25" s="16"/>
      <c r="S25" s="15"/>
      <c r="T25" s="16"/>
      <c r="U25" s="80"/>
    </row>
    <row r="26" spans="1:21" ht="20.25" customHeight="1" x14ac:dyDescent="0.4">
      <c r="A26" s="78" t="str">
        <f t="shared" si="0"/>
        <v/>
      </c>
      <c r="B26" s="75" t="str">
        <f t="shared" si="1"/>
        <v/>
      </c>
      <c r="C26" s="75" t="str">
        <f t="shared" si="2"/>
        <v/>
      </c>
      <c r="D26" s="79"/>
      <c r="E26" s="80"/>
      <c r="F26" s="81"/>
      <c r="G26" s="82"/>
      <c r="H26" s="75"/>
      <c r="I26" s="75"/>
      <c r="J26" s="15"/>
      <c r="K26" s="16"/>
      <c r="L26" s="15"/>
      <c r="M26" s="16"/>
      <c r="N26" s="83">
        <f>IF($C26="",0,(VLOOKUP($C26,参照!$H:$I,2,FALSE)))</f>
        <v>0</v>
      </c>
      <c r="O26" s="84"/>
      <c r="P26" s="75"/>
      <c r="Q26" s="15"/>
      <c r="R26" s="16"/>
      <c r="S26" s="15"/>
      <c r="T26" s="16"/>
      <c r="U26" s="80"/>
    </row>
    <row r="27" spans="1:21" ht="20.25" customHeight="1" x14ac:dyDescent="0.4">
      <c r="A27" s="78" t="str">
        <f t="shared" si="0"/>
        <v/>
      </c>
      <c r="B27" s="75" t="str">
        <f t="shared" si="1"/>
        <v/>
      </c>
      <c r="C27" s="75" t="str">
        <f t="shared" si="2"/>
        <v/>
      </c>
      <c r="D27" s="79"/>
      <c r="E27" s="80"/>
      <c r="F27" s="81"/>
      <c r="G27" s="82"/>
      <c r="H27" s="75"/>
      <c r="I27" s="75"/>
      <c r="J27" s="15"/>
      <c r="K27" s="16"/>
      <c r="L27" s="15"/>
      <c r="M27" s="16"/>
      <c r="N27" s="83">
        <f>IF($C27="",0,(VLOOKUP($C27,参照!$H:$I,2,FALSE)))</f>
        <v>0</v>
      </c>
      <c r="O27" s="84"/>
      <c r="P27" s="75"/>
      <c r="Q27" s="15"/>
      <c r="R27" s="16"/>
      <c r="S27" s="15"/>
      <c r="T27" s="16"/>
      <c r="U27" s="80"/>
    </row>
    <row r="28" spans="1:21" ht="20.25" customHeight="1" x14ac:dyDescent="0.4">
      <c r="A28" s="78" t="str">
        <f t="shared" si="0"/>
        <v/>
      </c>
      <c r="B28" s="75" t="str">
        <f t="shared" si="1"/>
        <v/>
      </c>
      <c r="C28" s="75" t="str">
        <f t="shared" si="2"/>
        <v/>
      </c>
      <c r="D28" s="79"/>
      <c r="E28" s="80"/>
      <c r="F28" s="81"/>
      <c r="G28" s="82"/>
      <c r="H28" s="75"/>
      <c r="I28" s="75"/>
      <c r="J28" s="15"/>
      <c r="K28" s="16"/>
      <c r="L28" s="15"/>
      <c r="M28" s="16"/>
      <c r="N28" s="83">
        <f>IF($C28="",0,(VLOOKUP($C28,参照!$H:$I,2,FALSE)))</f>
        <v>0</v>
      </c>
      <c r="O28" s="84"/>
      <c r="P28" s="75"/>
      <c r="Q28" s="15"/>
      <c r="R28" s="16"/>
      <c r="S28" s="15"/>
      <c r="T28" s="16"/>
      <c r="U28" s="80"/>
    </row>
    <row r="29" spans="1:21" ht="20.25" customHeight="1" x14ac:dyDescent="0.4">
      <c r="A29" s="78" t="str">
        <f t="shared" si="0"/>
        <v/>
      </c>
      <c r="B29" s="75" t="str">
        <f t="shared" si="1"/>
        <v/>
      </c>
      <c r="C29" s="75" t="str">
        <f t="shared" si="2"/>
        <v/>
      </c>
      <c r="D29" s="79"/>
      <c r="E29" s="80"/>
      <c r="F29" s="81"/>
      <c r="G29" s="82"/>
      <c r="H29" s="75"/>
      <c r="I29" s="75"/>
      <c r="J29" s="15"/>
      <c r="K29" s="16"/>
      <c r="L29" s="15"/>
      <c r="M29" s="16"/>
      <c r="N29" s="83">
        <f>IF($C29="",0,(VLOOKUP($C29,参照!$H:$I,2,FALSE)))</f>
        <v>0</v>
      </c>
      <c r="O29" s="84"/>
      <c r="P29" s="75"/>
      <c r="Q29" s="15"/>
      <c r="R29" s="16"/>
      <c r="S29" s="15"/>
      <c r="T29" s="16"/>
      <c r="U29" s="80"/>
    </row>
    <row r="30" spans="1:21" ht="20.25" customHeight="1" x14ac:dyDescent="0.4">
      <c r="A30" s="78" t="str">
        <f t="shared" si="0"/>
        <v/>
      </c>
      <c r="B30" s="75" t="str">
        <f t="shared" si="1"/>
        <v/>
      </c>
      <c r="C30" s="75" t="str">
        <f t="shared" si="2"/>
        <v/>
      </c>
      <c r="D30" s="79"/>
      <c r="E30" s="80"/>
      <c r="F30" s="81"/>
      <c r="G30" s="82"/>
      <c r="H30" s="75"/>
      <c r="I30" s="75"/>
      <c r="J30" s="15"/>
      <c r="K30" s="16"/>
      <c r="L30" s="15"/>
      <c r="M30" s="16"/>
      <c r="N30" s="83">
        <f>IF($C30="",0,(VLOOKUP($C30,参照!$H:$I,2,FALSE)))</f>
        <v>0</v>
      </c>
      <c r="O30" s="84"/>
      <c r="P30" s="75"/>
      <c r="Q30" s="15"/>
      <c r="R30" s="16"/>
      <c r="S30" s="15"/>
      <c r="T30" s="16"/>
      <c r="U30" s="80"/>
    </row>
    <row r="31" spans="1:21" ht="20.25" customHeight="1" x14ac:dyDescent="0.4">
      <c r="A31" s="85" t="str">
        <f t="shared" si="0"/>
        <v/>
      </c>
      <c r="B31" s="90" t="str">
        <f t="shared" si="1"/>
        <v/>
      </c>
      <c r="C31" s="90" t="str">
        <f t="shared" si="2"/>
        <v/>
      </c>
      <c r="D31" s="86"/>
      <c r="E31" s="87"/>
      <c r="F31" s="88"/>
      <c r="G31" s="89"/>
      <c r="H31" s="75"/>
      <c r="I31" s="75"/>
      <c r="J31" s="22"/>
      <c r="K31" s="23"/>
      <c r="L31" s="22"/>
      <c r="M31" s="23"/>
      <c r="N31" s="83">
        <f>IF($C31="",0,(VLOOKUP($C31,参照!$H:$I,2,FALSE)))</f>
        <v>0</v>
      </c>
      <c r="O31" s="91"/>
      <c r="P31" s="90"/>
      <c r="Q31" s="22"/>
      <c r="R31" s="23"/>
      <c r="S31" s="22"/>
      <c r="T31" s="23"/>
      <c r="U31" s="87"/>
    </row>
    <row r="32" spans="1:21" ht="20.25" customHeight="1" x14ac:dyDescent="0.4">
      <c r="A32" s="69" t="str">
        <f t="shared" si="0"/>
        <v/>
      </c>
      <c r="B32" s="74" t="str">
        <f t="shared" si="1"/>
        <v/>
      </c>
      <c r="C32" s="74" t="str">
        <f t="shared" si="2"/>
        <v/>
      </c>
      <c r="D32" s="70"/>
      <c r="E32" s="71"/>
      <c r="F32" s="72"/>
      <c r="G32" s="73"/>
      <c r="H32" s="75"/>
      <c r="I32" s="75"/>
      <c r="J32" s="20"/>
      <c r="K32" s="21"/>
      <c r="L32" s="20"/>
      <c r="M32" s="21"/>
      <c r="N32" s="83">
        <f>IF($C32="",0,(VLOOKUP($C32,参照!$H:$I,2,FALSE)))</f>
        <v>0</v>
      </c>
      <c r="O32" s="77"/>
      <c r="P32" s="74"/>
      <c r="Q32" s="20"/>
      <c r="R32" s="21"/>
      <c r="S32" s="20"/>
      <c r="T32" s="21"/>
      <c r="U32" s="71"/>
    </row>
    <row r="33" spans="1:21" ht="20.25" customHeight="1" x14ac:dyDescent="0.4">
      <c r="A33" s="78" t="str">
        <f t="shared" si="0"/>
        <v/>
      </c>
      <c r="B33" s="75" t="str">
        <f t="shared" si="1"/>
        <v/>
      </c>
      <c r="C33" s="75" t="str">
        <f t="shared" si="2"/>
        <v/>
      </c>
      <c r="D33" s="79"/>
      <c r="E33" s="80"/>
      <c r="F33" s="81"/>
      <c r="G33" s="82"/>
      <c r="H33" s="75"/>
      <c r="I33" s="75"/>
      <c r="J33" s="15"/>
      <c r="K33" s="16"/>
      <c r="L33" s="15"/>
      <c r="M33" s="16"/>
      <c r="N33" s="83">
        <f>IF($C33="",0,(VLOOKUP($C33,参照!$H:$I,2,FALSE)))</f>
        <v>0</v>
      </c>
      <c r="O33" s="84"/>
      <c r="P33" s="75"/>
      <c r="Q33" s="15"/>
      <c r="R33" s="16"/>
      <c r="S33" s="15"/>
      <c r="T33" s="16"/>
      <c r="U33" s="80"/>
    </row>
    <row r="34" spans="1:21" ht="20.25" customHeight="1" x14ac:dyDescent="0.4">
      <c r="A34" s="78" t="str">
        <f t="shared" si="0"/>
        <v/>
      </c>
      <c r="B34" s="75" t="str">
        <f t="shared" si="1"/>
        <v/>
      </c>
      <c r="C34" s="75" t="str">
        <f t="shared" si="2"/>
        <v/>
      </c>
      <c r="D34" s="79"/>
      <c r="E34" s="80"/>
      <c r="F34" s="81"/>
      <c r="G34" s="82"/>
      <c r="H34" s="75"/>
      <c r="I34" s="75"/>
      <c r="J34" s="15"/>
      <c r="K34" s="16"/>
      <c r="L34" s="15"/>
      <c r="M34" s="16"/>
      <c r="N34" s="83">
        <f>IF($C34="",0,(VLOOKUP($C34,参照!$H:$I,2,FALSE)))</f>
        <v>0</v>
      </c>
      <c r="O34" s="84"/>
      <c r="P34" s="75"/>
      <c r="Q34" s="15"/>
      <c r="R34" s="16"/>
      <c r="S34" s="15"/>
      <c r="T34" s="16"/>
      <c r="U34" s="80"/>
    </row>
    <row r="35" spans="1:21" ht="20.25" customHeight="1" x14ac:dyDescent="0.4">
      <c r="A35" s="78" t="str">
        <f t="shared" si="0"/>
        <v/>
      </c>
      <c r="B35" s="75" t="str">
        <f t="shared" si="1"/>
        <v/>
      </c>
      <c r="C35" s="75" t="str">
        <f t="shared" si="2"/>
        <v/>
      </c>
      <c r="D35" s="79"/>
      <c r="E35" s="80"/>
      <c r="F35" s="81"/>
      <c r="G35" s="82"/>
      <c r="H35" s="75"/>
      <c r="I35" s="75"/>
      <c r="J35" s="15"/>
      <c r="K35" s="16"/>
      <c r="L35" s="15"/>
      <c r="M35" s="16"/>
      <c r="N35" s="83">
        <f>IF($C35="",0,(VLOOKUP($C35,参照!$H:$I,2,FALSE)))</f>
        <v>0</v>
      </c>
      <c r="O35" s="84"/>
      <c r="P35" s="75"/>
      <c r="Q35" s="15"/>
      <c r="R35" s="16"/>
      <c r="S35" s="15"/>
      <c r="T35" s="16"/>
      <c r="U35" s="80"/>
    </row>
    <row r="36" spans="1:21" ht="20.25" customHeight="1" x14ac:dyDescent="0.4">
      <c r="A36" s="78" t="str">
        <f t="shared" si="0"/>
        <v/>
      </c>
      <c r="B36" s="75" t="str">
        <f t="shared" si="1"/>
        <v/>
      </c>
      <c r="C36" s="75" t="str">
        <f t="shared" si="2"/>
        <v/>
      </c>
      <c r="D36" s="79"/>
      <c r="E36" s="80"/>
      <c r="F36" s="81"/>
      <c r="G36" s="82"/>
      <c r="H36" s="75"/>
      <c r="I36" s="75"/>
      <c r="J36" s="15"/>
      <c r="K36" s="16"/>
      <c r="L36" s="15"/>
      <c r="M36" s="16"/>
      <c r="N36" s="83">
        <f>IF($C36="",0,(VLOOKUP($C36,参照!$H:$I,2,FALSE)))</f>
        <v>0</v>
      </c>
      <c r="O36" s="84"/>
      <c r="P36" s="75"/>
      <c r="Q36" s="15"/>
      <c r="R36" s="16"/>
      <c r="S36" s="15"/>
      <c r="T36" s="16"/>
      <c r="U36" s="80"/>
    </row>
    <row r="37" spans="1:21" ht="20.25" customHeight="1" x14ac:dyDescent="0.4">
      <c r="A37" s="78" t="str">
        <f t="shared" si="0"/>
        <v/>
      </c>
      <c r="B37" s="75" t="str">
        <f t="shared" si="1"/>
        <v/>
      </c>
      <c r="C37" s="75" t="str">
        <f t="shared" si="2"/>
        <v/>
      </c>
      <c r="D37" s="79"/>
      <c r="E37" s="80"/>
      <c r="F37" s="81"/>
      <c r="G37" s="82"/>
      <c r="H37" s="75"/>
      <c r="I37" s="75"/>
      <c r="J37" s="15"/>
      <c r="K37" s="16"/>
      <c r="L37" s="15"/>
      <c r="M37" s="16"/>
      <c r="N37" s="83">
        <f>IF($C37="",0,(VLOOKUP($C37,参照!$H:$I,2,FALSE)))</f>
        <v>0</v>
      </c>
      <c r="O37" s="84"/>
      <c r="P37" s="75"/>
      <c r="Q37" s="15"/>
      <c r="R37" s="16"/>
      <c r="S37" s="15"/>
      <c r="T37" s="16"/>
      <c r="U37" s="80"/>
    </row>
    <row r="38" spans="1:21" ht="20.25" customHeight="1" x14ac:dyDescent="0.4">
      <c r="A38" s="78" t="str">
        <f t="shared" si="0"/>
        <v/>
      </c>
      <c r="B38" s="75" t="str">
        <f t="shared" si="1"/>
        <v/>
      </c>
      <c r="C38" s="75" t="str">
        <f t="shared" si="2"/>
        <v/>
      </c>
      <c r="D38" s="79"/>
      <c r="E38" s="80"/>
      <c r="F38" s="81"/>
      <c r="G38" s="82"/>
      <c r="H38" s="75"/>
      <c r="I38" s="75"/>
      <c r="J38" s="15"/>
      <c r="K38" s="16"/>
      <c r="L38" s="15"/>
      <c r="M38" s="16"/>
      <c r="N38" s="83">
        <f>IF($C38="",0,(VLOOKUP($C38,参照!$H:$I,2,FALSE)))</f>
        <v>0</v>
      </c>
      <c r="O38" s="84"/>
      <c r="P38" s="75"/>
      <c r="Q38" s="15"/>
      <c r="R38" s="16"/>
      <c r="S38" s="15"/>
      <c r="T38" s="16"/>
      <c r="U38" s="80"/>
    </row>
    <row r="39" spans="1:21" ht="20.25" customHeight="1" x14ac:dyDescent="0.4">
      <c r="A39" s="78" t="str">
        <f t="shared" si="0"/>
        <v/>
      </c>
      <c r="B39" s="75" t="str">
        <f t="shared" si="1"/>
        <v/>
      </c>
      <c r="C39" s="75" t="str">
        <f t="shared" si="2"/>
        <v/>
      </c>
      <c r="D39" s="79"/>
      <c r="E39" s="80"/>
      <c r="F39" s="81"/>
      <c r="G39" s="82"/>
      <c r="H39" s="75"/>
      <c r="I39" s="75"/>
      <c r="J39" s="15"/>
      <c r="K39" s="16"/>
      <c r="L39" s="15"/>
      <c r="M39" s="16"/>
      <c r="N39" s="83">
        <f>IF($C39="",0,(VLOOKUP($C39,参照!$H:$I,2,FALSE)))</f>
        <v>0</v>
      </c>
      <c r="O39" s="84"/>
      <c r="P39" s="75"/>
      <c r="Q39" s="15"/>
      <c r="R39" s="16"/>
      <c r="S39" s="15"/>
      <c r="T39" s="16"/>
      <c r="U39" s="80"/>
    </row>
    <row r="40" spans="1:21" ht="20.25" customHeight="1" x14ac:dyDescent="0.4">
      <c r="A40" s="78" t="str">
        <f t="shared" si="0"/>
        <v/>
      </c>
      <c r="B40" s="75" t="str">
        <f t="shared" si="1"/>
        <v/>
      </c>
      <c r="C40" s="75" t="str">
        <f t="shared" si="2"/>
        <v/>
      </c>
      <c r="D40" s="79"/>
      <c r="E40" s="80"/>
      <c r="F40" s="81"/>
      <c r="G40" s="82"/>
      <c r="H40" s="75"/>
      <c r="I40" s="75"/>
      <c r="J40" s="15"/>
      <c r="K40" s="16"/>
      <c r="L40" s="15"/>
      <c r="M40" s="16"/>
      <c r="N40" s="83">
        <f>IF($C40="",0,(VLOOKUP($C40,参照!$H:$I,2,FALSE)))</f>
        <v>0</v>
      </c>
      <c r="O40" s="84"/>
      <c r="P40" s="75"/>
      <c r="Q40" s="15"/>
      <c r="R40" s="16"/>
      <c r="S40" s="15"/>
      <c r="T40" s="16"/>
      <c r="U40" s="80"/>
    </row>
    <row r="41" spans="1:21" ht="20.25" customHeight="1" x14ac:dyDescent="0.4">
      <c r="A41" s="78" t="str">
        <f t="shared" si="0"/>
        <v/>
      </c>
      <c r="B41" s="75" t="str">
        <f t="shared" si="1"/>
        <v/>
      </c>
      <c r="C41" s="75" t="str">
        <f t="shared" si="2"/>
        <v/>
      </c>
      <c r="D41" s="79"/>
      <c r="E41" s="80"/>
      <c r="F41" s="81"/>
      <c r="G41" s="82"/>
      <c r="H41" s="75"/>
      <c r="I41" s="75"/>
      <c r="J41" s="15"/>
      <c r="K41" s="16"/>
      <c r="L41" s="15"/>
      <c r="M41" s="16"/>
      <c r="N41" s="83">
        <f>IF($C41="",0,(VLOOKUP($C41,参照!$H:$I,2,FALSE)))</f>
        <v>0</v>
      </c>
      <c r="O41" s="84"/>
      <c r="P41" s="75"/>
      <c r="Q41" s="15"/>
      <c r="R41" s="16"/>
      <c r="S41" s="15"/>
      <c r="T41" s="16"/>
      <c r="U41" s="80"/>
    </row>
    <row r="42" spans="1:21" ht="20.25" customHeight="1" x14ac:dyDescent="0.4">
      <c r="A42" s="78" t="str">
        <f t="shared" si="0"/>
        <v/>
      </c>
      <c r="B42" s="75" t="str">
        <f t="shared" si="1"/>
        <v/>
      </c>
      <c r="C42" s="75" t="str">
        <f t="shared" si="2"/>
        <v/>
      </c>
      <c r="D42" s="79"/>
      <c r="E42" s="80"/>
      <c r="F42" s="81"/>
      <c r="G42" s="82"/>
      <c r="H42" s="75"/>
      <c r="I42" s="75"/>
      <c r="J42" s="15"/>
      <c r="K42" s="16"/>
      <c r="L42" s="15"/>
      <c r="M42" s="16"/>
      <c r="N42" s="83">
        <f>IF($C42="",0,(VLOOKUP($C42,参照!$H:$I,2,FALSE)))</f>
        <v>0</v>
      </c>
      <c r="O42" s="84"/>
      <c r="P42" s="75"/>
      <c r="Q42" s="15"/>
      <c r="R42" s="16"/>
      <c r="S42" s="15"/>
      <c r="T42" s="16"/>
      <c r="U42" s="80"/>
    </row>
    <row r="43" spans="1:21" ht="20.25" customHeight="1" x14ac:dyDescent="0.4">
      <c r="A43" s="78" t="str">
        <f t="shared" si="0"/>
        <v/>
      </c>
      <c r="B43" s="75" t="str">
        <f t="shared" si="1"/>
        <v/>
      </c>
      <c r="C43" s="75" t="str">
        <f t="shared" si="2"/>
        <v/>
      </c>
      <c r="D43" s="79"/>
      <c r="E43" s="80"/>
      <c r="F43" s="81"/>
      <c r="G43" s="82"/>
      <c r="H43" s="75"/>
      <c r="I43" s="75"/>
      <c r="J43" s="15"/>
      <c r="K43" s="16"/>
      <c r="L43" s="15"/>
      <c r="M43" s="16"/>
      <c r="N43" s="83">
        <f>IF($C43="",0,(VLOOKUP($C43,参照!$H:$I,2,FALSE)))</f>
        <v>0</v>
      </c>
      <c r="O43" s="84"/>
      <c r="P43" s="75"/>
      <c r="Q43" s="15"/>
      <c r="R43" s="16"/>
      <c r="S43" s="15"/>
      <c r="T43" s="16"/>
      <c r="U43" s="80"/>
    </row>
    <row r="44" spans="1:21" ht="20.25" customHeight="1" x14ac:dyDescent="0.4">
      <c r="A44" s="78" t="str">
        <f t="shared" si="0"/>
        <v/>
      </c>
      <c r="B44" s="75" t="str">
        <f t="shared" si="1"/>
        <v/>
      </c>
      <c r="C44" s="75" t="str">
        <f t="shared" si="2"/>
        <v/>
      </c>
      <c r="D44" s="79"/>
      <c r="E44" s="80"/>
      <c r="F44" s="81"/>
      <c r="G44" s="82"/>
      <c r="H44" s="75"/>
      <c r="I44" s="75"/>
      <c r="J44" s="15"/>
      <c r="K44" s="16"/>
      <c r="L44" s="15"/>
      <c r="M44" s="16"/>
      <c r="N44" s="83">
        <f>IF($C44="",0,(VLOOKUP($C44,参照!$H:$I,2,FALSE)))</f>
        <v>0</v>
      </c>
      <c r="O44" s="84"/>
      <c r="P44" s="75"/>
      <c r="Q44" s="15"/>
      <c r="R44" s="16"/>
      <c r="S44" s="15"/>
      <c r="T44" s="16"/>
      <c r="U44" s="80"/>
    </row>
    <row r="45" spans="1:21" ht="20.25" customHeight="1" x14ac:dyDescent="0.4">
      <c r="A45" s="78" t="str">
        <f t="shared" si="0"/>
        <v/>
      </c>
      <c r="B45" s="75" t="str">
        <f t="shared" si="1"/>
        <v/>
      </c>
      <c r="C45" s="75" t="str">
        <f t="shared" si="2"/>
        <v/>
      </c>
      <c r="D45" s="79"/>
      <c r="E45" s="80"/>
      <c r="F45" s="81"/>
      <c r="G45" s="82"/>
      <c r="H45" s="75"/>
      <c r="I45" s="75"/>
      <c r="J45" s="15"/>
      <c r="K45" s="16"/>
      <c r="L45" s="15"/>
      <c r="M45" s="16"/>
      <c r="N45" s="83">
        <f>IF($C45="",0,(VLOOKUP($C45,参照!$H:$I,2,FALSE)))</f>
        <v>0</v>
      </c>
      <c r="O45" s="84"/>
      <c r="P45" s="75"/>
      <c r="Q45" s="15"/>
      <c r="R45" s="16"/>
      <c r="S45" s="15"/>
      <c r="T45" s="16"/>
      <c r="U45" s="80"/>
    </row>
    <row r="46" spans="1:21" ht="20.25" customHeight="1" x14ac:dyDescent="0.4">
      <c r="A46" s="78" t="str">
        <f t="shared" si="0"/>
        <v/>
      </c>
      <c r="B46" s="75" t="str">
        <f t="shared" si="1"/>
        <v/>
      </c>
      <c r="C46" s="75" t="str">
        <f t="shared" si="2"/>
        <v/>
      </c>
      <c r="D46" s="79"/>
      <c r="E46" s="80"/>
      <c r="F46" s="81"/>
      <c r="G46" s="82"/>
      <c r="H46" s="75"/>
      <c r="I46" s="75"/>
      <c r="J46" s="15"/>
      <c r="K46" s="16"/>
      <c r="L46" s="15"/>
      <c r="M46" s="16"/>
      <c r="N46" s="83">
        <f>IF($C46="",0,(VLOOKUP($C46,参照!$H:$I,2,FALSE)))</f>
        <v>0</v>
      </c>
      <c r="O46" s="84"/>
      <c r="P46" s="75"/>
      <c r="Q46" s="15"/>
      <c r="R46" s="16"/>
      <c r="S46" s="15"/>
      <c r="T46" s="16"/>
      <c r="U46" s="80"/>
    </row>
    <row r="47" spans="1:21" ht="20.25" customHeight="1" x14ac:dyDescent="0.4">
      <c r="A47" s="78" t="str">
        <f t="shared" si="0"/>
        <v/>
      </c>
      <c r="B47" s="75" t="str">
        <f t="shared" si="1"/>
        <v/>
      </c>
      <c r="C47" s="75" t="str">
        <f t="shared" si="2"/>
        <v/>
      </c>
      <c r="D47" s="79"/>
      <c r="E47" s="80"/>
      <c r="F47" s="81"/>
      <c r="G47" s="82"/>
      <c r="H47" s="75"/>
      <c r="I47" s="75"/>
      <c r="J47" s="15"/>
      <c r="K47" s="16"/>
      <c r="L47" s="15"/>
      <c r="M47" s="16"/>
      <c r="N47" s="83">
        <f>IF($C47="",0,(VLOOKUP($C47,参照!$H:$I,2,FALSE)))</f>
        <v>0</v>
      </c>
      <c r="O47" s="84"/>
      <c r="P47" s="75"/>
      <c r="Q47" s="15"/>
      <c r="R47" s="16"/>
      <c r="S47" s="15"/>
      <c r="T47" s="16"/>
      <c r="U47" s="80"/>
    </row>
    <row r="48" spans="1:21" ht="20.25" customHeight="1" x14ac:dyDescent="0.4">
      <c r="A48" s="78" t="str">
        <f t="shared" si="0"/>
        <v/>
      </c>
      <c r="B48" s="75" t="str">
        <f t="shared" si="1"/>
        <v/>
      </c>
      <c r="C48" s="75" t="str">
        <f t="shared" si="2"/>
        <v/>
      </c>
      <c r="D48" s="79"/>
      <c r="E48" s="80"/>
      <c r="F48" s="81"/>
      <c r="G48" s="82"/>
      <c r="H48" s="75"/>
      <c r="I48" s="75"/>
      <c r="J48" s="15"/>
      <c r="K48" s="16"/>
      <c r="L48" s="15"/>
      <c r="M48" s="16"/>
      <c r="N48" s="83">
        <f>IF($C48="",0,(VLOOKUP($C48,参照!$H:$I,2,FALSE)))</f>
        <v>0</v>
      </c>
      <c r="O48" s="84"/>
      <c r="P48" s="75"/>
      <c r="Q48" s="15"/>
      <c r="R48" s="16"/>
      <c r="S48" s="15"/>
      <c r="T48" s="16"/>
      <c r="U48" s="80"/>
    </row>
    <row r="49" spans="1:21" ht="20.25" customHeight="1" x14ac:dyDescent="0.4">
      <c r="A49" s="78" t="str">
        <f t="shared" si="0"/>
        <v/>
      </c>
      <c r="B49" s="75" t="str">
        <f t="shared" si="1"/>
        <v/>
      </c>
      <c r="C49" s="75" t="str">
        <f t="shared" si="2"/>
        <v/>
      </c>
      <c r="D49" s="79"/>
      <c r="E49" s="80"/>
      <c r="F49" s="81"/>
      <c r="G49" s="82"/>
      <c r="H49" s="75"/>
      <c r="I49" s="75"/>
      <c r="J49" s="15"/>
      <c r="K49" s="16"/>
      <c r="L49" s="15"/>
      <c r="M49" s="16"/>
      <c r="N49" s="83">
        <f>IF($C49="",0,(VLOOKUP($C49,参照!$H:$I,2,FALSE)))</f>
        <v>0</v>
      </c>
      <c r="O49" s="84"/>
      <c r="P49" s="75"/>
      <c r="Q49" s="15"/>
      <c r="R49" s="16"/>
      <c r="S49" s="15"/>
      <c r="T49" s="16"/>
      <c r="U49" s="80"/>
    </row>
    <row r="50" spans="1:21" ht="20.25" customHeight="1" x14ac:dyDescent="0.4">
      <c r="A50" s="78" t="str">
        <f t="shared" si="0"/>
        <v/>
      </c>
      <c r="B50" s="75" t="str">
        <f t="shared" si="1"/>
        <v/>
      </c>
      <c r="C50" s="75" t="str">
        <f t="shared" si="2"/>
        <v/>
      </c>
      <c r="D50" s="79"/>
      <c r="E50" s="80"/>
      <c r="F50" s="81"/>
      <c r="G50" s="82"/>
      <c r="H50" s="75"/>
      <c r="I50" s="75"/>
      <c r="J50" s="15"/>
      <c r="K50" s="16"/>
      <c r="L50" s="15"/>
      <c r="M50" s="16"/>
      <c r="N50" s="83">
        <f>IF($C50="",0,(VLOOKUP($C50,参照!$H:$I,2,FALSE)))</f>
        <v>0</v>
      </c>
      <c r="O50" s="84"/>
      <c r="P50" s="75"/>
      <c r="Q50" s="15"/>
      <c r="R50" s="16"/>
      <c r="S50" s="15"/>
      <c r="T50" s="16"/>
      <c r="U50" s="80"/>
    </row>
    <row r="51" spans="1:21" ht="20.25" customHeight="1" x14ac:dyDescent="0.4">
      <c r="A51" s="78" t="str">
        <f t="shared" si="0"/>
        <v/>
      </c>
      <c r="B51" s="75" t="str">
        <f t="shared" si="1"/>
        <v/>
      </c>
      <c r="C51" s="75" t="str">
        <f t="shared" si="2"/>
        <v/>
      </c>
      <c r="D51" s="79"/>
      <c r="E51" s="80"/>
      <c r="F51" s="81"/>
      <c r="G51" s="82"/>
      <c r="H51" s="75"/>
      <c r="I51" s="75"/>
      <c r="J51" s="15"/>
      <c r="K51" s="16"/>
      <c r="L51" s="15"/>
      <c r="M51" s="16"/>
      <c r="N51" s="83">
        <f>IF($C51="",0,(VLOOKUP($C51,参照!$H:$I,2,FALSE)))</f>
        <v>0</v>
      </c>
      <c r="O51" s="84"/>
      <c r="P51" s="75"/>
      <c r="Q51" s="15"/>
      <c r="R51" s="16"/>
      <c r="S51" s="15"/>
      <c r="T51" s="16"/>
      <c r="U51" s="80"/>
    </row>
    <row r="52" spans="1:21" ht="20.25" customHeight="1" x14ac:dyDescent="0.4">
      <c r="A52" s="78" t="str">
        <f t="shared" si="0"/>
        <v/>
      </c>
      <c r="B52" s="75" t="str">
        <f t="shared" si="1"/>
        <v/>
      </c>
      <c r="C52" s="75" t="str">
        <f t="shared" si="2"/>
        <v/>
      </c>
      <c r="D52" s="79"/>
      <c r="E52" s="80"/>
      <c r="F52" s="81"/>
      <c r="G52" s="82"/>
      <c r="H52" s="75"/>
      <c r="I52" s="75"/>
      <c r="J52" s="15"/>
      <c r="K52" s="16"/>
      <c r="L52" s="15"/>
      <c r="M52" s="16"/>
      <c r="N52" s="83">
        <f>IF($C52="",0,(VLOOKUP($C52,参照!$H:$I,2,FALSE)))</f>
        <v>0</v>
      </c>
      <c r="O52" s="84"/>
      <c r="P52" s="75"/>
      <c r="Q52" s="15"/>
      <c r="R52" s="16"/>
      <c r="S52" s="15"/>
      <c r="T52" s="16"/>
      <c r="U52" s="80"/>
    </row>
    <row r="53" spans="1:21" ht="20.25" customHeight="1" x14ac:dyDescent="0.4">
      <c r="A53" s="78" t="str">
        <f t="shared" si="0"/>
        <v/>
      </c>
      <c r="B53" s="75" t="str">
        <f t="shared" si="1"/>
        <v/>
      </c>
      <c r="C53" s="75" t="str">
        <f t="shared" si="2"/>
        <v/>
      </c>
      <c r="D53" s="79"/>
      <c r="E53" s="80"/>
      <c r="F53" s="81"/>
      <c r="G53" s="82"/>
      <c r="H53" s="75"/>
      <c r="I53" s="75"/>
      <c r="J53" s="15"/>
      <c r="K53" s="16"/>
      <c r="L53" s="15"/>
      <c r="M53" s="16"/>
      <c r="N53" s="83">
        <f>IF($C53="",0,(VLOOKUP($C53,参照!$H:$I,2,FALSE)))</f>
        <v>0</v>
      </c>
      <c r="O53" s="84"/>
      <c r="P53" s="75"/>
      <c r="Q53" s="15"/>
      <c r="R53" s="16"/>
      <c r="S53" s="15"/>
      <c r="T53" s="16"/>
      <c r="U53" s="80"/>
    </row>
    <row r="54" spans="1:21" ht="20.25" customHeight="1" x14ac:dyDescent="0.4">
      <c r="A54" s="78" t="str">
        <f t="shared" si="0"/>
        <v/>
      </c>
      <c r="B54" s="75" t="str">
        <f t="shared" si="1"/>
        <v/>
      </c>
      <c r="C54" s="75" t="str">
        <f t="shared" si="2"/>
        <v/>
      </c>
      <c r="D54" s="79"/>
      <c r="E54" s="80"/>
      <c r="F54" s="81"/>
      <c r="G54" s="82"/>
      <c r="H54" s="75"/>
      <c r="I54" s="75"/>
      <c r="J54" s="15"/>
      <c r="K54" s="16"/>
      <c r="L54" s="15"/>
      <c r="M54" s="16"/>
      <c r="N54" s="83">
        <f>IF($C54="",0,(VLOOKUP($C54,参照!$H:$I,2,FALSE)))</f>
        <v>0</v>
      </c>
      <c r="O54" s="84"/>
      <c r="P54" s="75"/>
      <c r="Q54" s="15"/>
      <c r="R54" s="16"/>
      <c r="S54" s="15"/>
      <c r="T54" s="16"/>
      <c r="U54" s="80"/>
    </row>
    <row r="55" spans="1:21" ht="20.25" customHeight="1" x14ac:dyDescent="0.4">
      <c r="A55" s="78" t="str">
        <f t="shared" si="0"/>
        <v/>
      </c>
      <c r="B55" s="75" t="str">
        <f t="shared" si="1"/>
        <v/>
      </c>
      <c r="C55" s="75" t="str">
        <f t="shared" si="2"/>
        <v/>
      </c>
      <c r="D55" s="79"/>
      <c r="E55" s="80"/>
      <c r="F55" s="81"/>
      <c r="G55" s="82"/>
      <c r="H55" s="75"/>
      <c r="I55" s="75"/>
      <c r="J55" s="15"/>
      <c r="K55" s="16"/>
      <c r="L55" s="15"/>
      <c r="M55" s="16"/>
      <c r="N55" s="83">
        <f>IF($C55="",0,(VLOOKUP($C55,参照!$H:$I,2,FALSE)))</f>
        <v>0</v>
      </c>
      <c r="O55" s="84"/>
      <c r="P55" s="75"/>
      <c r="Q55" s="15"/>
      <c r="R55" s="16"/>
      <c r="S55" s="15"/>
      <c r="T55" s="16"/>
      <c r="U55" s="80"/>
    </row>
    <row r="56" spans="1:21" ht="20.25" customHeight="1" x14ac:dyDescent="0.4">
      <c r="A56" s="78" t="str">
        <f t="shared" si="0"/>
        <v/>
      </c>
      <c r="B56" s="75" t="str">
        <f t="shared" si="1"/>
        <v/>
      </c>
      <c r="C56" s="75" t="str">
        <f t="shared" si="2"/>
        <v/>
      </c>
      <c r="D56" s="79"/>
      <c r="E56" s="80"/>
      <c r="F56" s="81"/>
      <c r="G56" s="82"/>
      <c r="H56" s="75"/>
      <c r="I56" s="75"/>
      <c r="J56" s="15"/>
      <c r="K56" s="16"/>
      <c r="L56" s="15"/>
      <c r="M56" s="16"/>
      <c r="N56" s="83">
        <f>IF($C56="",0,(VLOOKUP($C56,参照!$H:$I,2,FALSE)))</f>
        <v>0</v>
      </c>
      <c r="O56" s="84"/>
      <c r="P56" s="75"/>
      <c r="Q56" s="15"/>
      <c r="R56" s="16"/>
      <c r="S56" s="15"/>
      <c r="T56" s="16"/>
      <c r="U56" s="80"/>
    </row>
    <row r="57" spans="1:21" ht="20.25" customHeight="1" x14ac:dyDescent="0.4">
      <c r="A57" s="78" t="str">
        <f t="shared" ref="A57:A67" si="3">IF(D57="","",ROW()-9)</f>
        <v/>
      </c>
      <c r="B57" s="75" t="str">
        <f t="shared" ref="B57:B67" si="4">H57&amp;I57</f>
        <v/>
      </c>
      <c r="C57" s="75" t="str">
        <f t="shared" ref="C57:C67" si="5">H57&amp;I57&amp;P57</f>
        <v/>
      </c>
      <c r="D57" s="79"/>
      <c r="E57" s="80"/>
      <c r="F57" s="81"/>
      <c r="G57" s="82"/>
      <c r="H57" s="75"/>
      <c r="I57" s="75"/>
      <c r="J57" s="15"/>
      <c r="K57" s="16"/>
      <c r="L57" s="15"/>
      <c r="M57" s="16"/>
      <c r="N57" s="83">
        <f>IF($C57="",0,(VLOOKUP($C57,参照!$H:$I,2,FALSE)))</f>
        <v>0</v>
      </c>
      <c r="O57" s="84"/>
      <c r="P57" s="75"/>
      <c r="Q57" s="15"/>
      <c r="R57" s="16"/>
      <c r="S57" s="15"/>
      <c r="T57" s="16"/>
      <c r="U57" s="80"/>
    </row>
    <row r="58" spans="1:21" ht="20.25" customHeight="1" x14ac:dyDescent="0.4">
      <c r="A58" s="78" t="str">
        <f t="shared" si="3"/>
        <v/>
      </c>
      <c r="B58" s="75" t="str">
        <f t="shared" si="4"/>
        <v/>
      </c>
      <c r="C58" s="75" t="str">
        <f t="shared" si="5"/>
        <v/>
      </c>
      <c r="D58" s="79"/>
      <c r="E58" s="80"/>
      <c r="F58" s="81"/>
      <c r="G58" s="82"/>
      <c r="H58" s="75"/>
      <c r="I58" s="75"/>
      <c r="J58" s="15"/>
      <c r="K58" s="16"/>
      <c r="L58" s="15"/>
      <c r="M58" s="16"/>
      <c r="N58" s="83">
        <f>IF($C58="",0,(VLOOKUP($C58,参照!$H:$I,2,FALSE)))</f>
        <v>0</v>
      </c>
      <c r="O58" s="84"/>
      <c r="P58" s="75"/>
      <c r="Q58" s="15"/>
      <c r="R58" s="16"/>
      <c r="S58" s="15"/>
      <c r="T58" s="16"/>
      <c r="U58" s="80"/>
    </row>
    <row r="59" spans="1:21" ht="20.25" customHeight="1" x14ac:dyDescent="0.4">
      <c r="A59" s="78" t="str">
        <f t="shared" si="3"/>
        <v/>
      </c>
      <c r="B59" s="75" t="str">
        <f t="shared" si="4"/>
        <v/>
      </c>
      <c r="C59" s="75" t="str">
        <f t="shared" si="5"/>
        <v/>
      </c>
      <c r="D59" s="79"/>
      <c r="E59" s="80"/>
      <c r="F59" s="81"/>
      <c r="G59" s="82"/>
      <c r="H59" s="75"/>
      <c r="I59" s="75"/>
      <c r="J59" s="15"/>
      <c r="K59" s="16"/>
      <c r="L59" s="15"/>
      <c r="M59" s="16"/>
      <c r="N59" s="83">
        <f>IF($C59="",0,(VLOOKUP($C59,参照!$H:$I,2,FALSE)))</f>
        <v>0</v>
      </c>
      <c r="O59" s="84"/>
      <c r="P59" s="75"/>
      <c r="Q59" s="15"/>
      <c r="R59" s="16"/>
      <c r="S59" s="15"/>
      <c r="T59" s="16"/>
      <c r="U59" s="80"/>
    </row>
    <row r="60" spans="1:21" ht="20.25" customHeight="1" x14ac:dyDescent="0.4">
      <c r="A60" s="78" t="str">
        <f t="shared" si="3"/>
        <v/>
      </c>
      <c r="B60" s="75" t="str">
        <f t="shared" si="4"/>
        <v/>
      </c>
      <c r="C60" s="75" t="str">
        <f t="shared" si="5"/>
        <v/>
      </c>
      <c r="D60" s="79"/>
      <c r="E60" s="80"/>
      <c r="F60" s="81"/>
      <c r="G60" s="82"/>
      <c r="H60" s="75"/>
      <c r="I60" s="75"/>
      <c r="J60" s="15"/>
      <c r="K60" s="16"/>
      <c r="L60" s="15"/>
      <c r="M60" s="16"/>
      <c r="N60" s="83">
        <f>IF($C60="",0,(VLOOKUP($C60,参照!$H:$I,2,FALSE)))</f>
        <v>0</v>
      </c>
      <c r="O60" s="84"/>
      <c r="P60" s="75"/>
      <c r="Q60" s="15"/>
      <c r="R60" s="16"/>
      <c r="S60" s="15"/>
      <c r="T60" s="16"/>
      <c r="U60" s="80"/>
    </row>
    <row r="61" spans="1:21" ht="20.25" customHeight="1" x14ac:dyDescent="0.4">
      <c r="A61" s="78" t="str">
        <f t="shared" si="3"/>
        <v/>
      </c>
      <c r="B61" s="75" t="str">
        <f t="shared" si="4"/>
        <v/>
      </c>
      <c r="C61" s="75" t="str">
        <f t="shared" si="5"/>
        <v/>
      </c>
      <c r="D61" s="79"/>
      <c r="E61" s="80"/>
      <c r="F61" s="81"/>
      <c r="G61" s="82"/>
      <c r="H61" s="75"/>
      <c r="I61" s="75"/>
      <c r="J61" s="15"/>
      <c r="K61" s="16"/>
      <c r="L61" s="15"/>
      <c r="M61" s="16"/>
      <c r="N61" s="83">
        <f>IF($C61="",0,(VLOOKUP($C61,参照!$H:$I,2,FALSE)))</f>
        <v>0</v>
      </c>
      <c r="O61" s="84"/>
      <c r="P61" s="75"/>
      <c r="Q61" s="15"/>
      <c r="R61" s="16"/>
      <c r="S61" s="15"/>
      <c r="T61" s="16"/>
      <c r="U61" s="80"/>
    </row>
    <row r="62" spans="1:21" ht="20.25" customHeight="1" x14ac:dyDescent="0.4">
      <c r="A62" s="78" t="str">
        <f t="shared" si="3"/>
        <v/>
      </c>
      <c r="B62" s="75" t="str">
        <f t="shared" si="4"/>
        <v/>
      </c>
      <c r="C62" s="75" t="str">
        <f t="shared" si="5"/>
        <v/>
      </c>
      <c r="D62" s="79"/>
      <c r="E62" s="80"/>
      <c r="F62" s="81"/>
      <c r="G62" s="82"/>
      <c r="H62" s="75"/>
      <c r="I62" s="75"/>
      <c r="J62" s="15"/>
      <c r="K62" s="16"/>
      <c r="L62" s="15"/>
      <c r="M62" s="16"/>
      <c r="N62" s="83">
        <f>IF($C62="",0,(VLOOKUP($C62,参照!$H:$I,2,FALSE)))</f>
        <v>0</v>
      </c>
      <c r="O62" s="84"/>
      <c r="P62" s="75"/>
      <c r="Q62" s="15"/>
      <c r="R62" s="16"/>
      <c r="S62" s="15"/>
      <c r="T62" s="16"/>
      <c r="U62" s="80"/>
    </row>
    <row r="63" spans="1:21" ht="20.25" customHeight="1" x14ac:dyDescent="0.4">
      <c r="A63" s="78" t="str">
        <f t="shared" si="3"/>
        <v/>
      </c>
      <c r="B63" s="75" t="str">
        <f t="shared" si="4"/>
        <v/>
      </c>
      <c r="C63" s="75" t="str">
        <f t="shared" si="5"/>
        <v/>
      </c>
      <c r="D63" s="79"/>
      <c r="E63" s="80"/>
      <c r="F63" s="81"/>
      <c r="G63" s="82"/>
      <c r="H63" s="75"/>
      <c r="I63" s="75"/>
      <c r="J63" s="15"/>
      <c r="K63" s="16"/>
      <c r="L63" s="15"/>
      <c r="M63" s="16"/>
      <c r="N63" s="83">
        <f>IF($C63="",0,(VLOOKUP($C63,参照!$H:$I,2,FALSE)))</f>
        <v>0</v>
      </c>
      <c r="O63" s="84"/>
      <c r="P63" s="75"/>
      <c r="Q63" s="15"/>
      <c r="R63" s="16"/>
      <c r="S63" s="15"/>
      <c r="T63" s="16"/>
      <c r="U63" s="80"/>
    </row>
    <row r="64" spans="1:21" ht="20.25" customHeight="1" x14ac:dyDescent="0.4">
      <c r="A64" s="78" t="str">
        <f t="shared" si="3"/>
        <v/>
      </c>
      <c r="B64" s="75" t="str">
        <f t="shared" si="4"/>
        <v/>
      </c>
      <c r="C64" s="75" t="str">
        <f t="shared" si="5"/>
        <v/>
      </c>
      <c r="D64" s="79"/>
      <c r="E64" s="80"/>
      <c r="F64" s="81"/>
      <c r="G64" s="82"/>
      <c r="H64" s="75"/>
      <c r="I64" s="75"/>
      <c r="J64" s="15"/>
      <c r="K64" s="16"/>
      <c r="L64" s="15"/>
      <c r="M64" s="16"/>
      <c r="N64" s="83">
        <f>IF($C64="",0,(VLOOKUP($C64,参照!$H:$I,2,FALSE)))</f>
        <v>0</v>
      </c>
      <c r="O64" s="84"/>
      <c r="P64" s="75"/>
      <c r="Q64" s="15"/>
      <c r="R64" s="16"/>
      <c r="S64" s="15"/>
      <c r="T64" s="16"/>
      <c r="U64" s="80"/>
    </row>
    <row r="65" spans="1:21" ht="20.25" customHeight="1" x14ac:dyDescent="0.4">
      <c r="A65" s="78" t="str">
        <f t="shared" si="3"/>
        <v/>
      </c>
      <c r="B65" s="75" t="str">
        <f t="shared" si="4"/>
        <v/>
      </c>
      <c r="C65" s="75" t="str">
        <f t="shared" si="5"/>
        <v/>
      </c>
      <c r="D65" s="79"/>
      <c r="E65" s="80"/>
      <c r="F65" s="81"/>
      <c r="G65" s="82"/>
      <c r="H65" s="75"/>
      <c r="I65" s="75"/>
      <c r="J65" s="15"/>
      <c r="K65" s="16"/>
      <c r="L65" s="15"/>
      <c r="M65" s="16"/>
      <c r="N65" s="83">
        <f>IF($C65="",0,(VLOOKUP($C65,参照!$H:$I,2,FALSE)))</f>
        <v>0</v>
      </c>
      <c r="O65" s="84"/>
      <c r="P65" s="75"/>
      <c r="Q65" s="15"/>
      <c r="R65" s="16"/>
      <c r="S65" s="15"/>
      <c r="T65" s="16"/>
      <c r="U65" s="80"/>
    </row>
    <row r="66" spans="1:21" ht="20.25" customHeight="1" x14ac:dyDescent="0.4">
      <c r="A66" s="78" t="str">
        <f t="shared" si="3"/>
        <v/>
      </c>
      <c r="B66" s="75" t="str">
        <f t="shared" si="4"/>
        <v/>
      </c>
      <c r="C66" s="75" t="str">
        <f t="shared" si="5"/>
        <v/>
      </c>
      <c r="D66" s="79"/>
      <c r="E66" s="80"/>
      <c r="F66" s="81"/>
      <c r="G66" s="82"/>
      <c r="H66" s="75"/>
      <c r="I66" s="75"/>
      <c r="J66" s="15"/>
      <c r="K66" s="16"/>
      <c r="L66" s="15"/>
      <c r="M66" s="16"/>
      <c r="N66" s="83">
        <f>IF($C66="",0,(VLOOKUP($C66,参照!$H:$I,2,FALSE)))</f>
        <v>0</v>
      </c>
      <c r="O66" s="84"/>
      <c r="P66" s="75"/>
      <c r="Q66" s="15"/>
      <c r="R66" s="16"/>
      <c r="S66" s="15"/>
      <c r="T66" s="16"/>
      <c r="U66" s="80"/>
    </row>
    <row r="67" spans="1:21" ht="20.25" customHeight="1" x14ac:dyDescent="0.4">
      <c r="A67" s="78" t="str">
        <f t="shared" si="3"/>
        <v/>
      </c>
      <c r="B67" s="75" t="str">
        <f t="shared" si="4"/>
        <v/>
      </c>
      <c r="C67" s="75" t="str">
        <f t="shared" si="5"/>
        <v/>
      </c>
      <c r="D67" s="79"/>
      <c r="E67" s="80"/>
      <c r="F67" s="81"/>
      <c r="G67" s="82"/>
      <c r="H67" s="75"/>
      <c r="I67" s="75"/>
      <c r="J67" s="15"/>
      <c r="K67" s="16"/>
      <c r="L67" s="15"/>
      <c r="M67" s="16"/>
      <c r="N67" s="83">
        <f>IF($C67="",0,(VLOOKUP($C67,参照!$H:$I,2,FALSE)))</f>
        <v>0</v>
      </c>
      <c r="O67" s="84"/>
      <c r="P67" s="75"/>
      <c r="Q67" s="15"/>
      <c r="R67" s="16"/>
      <c r="S67" s="15"/>
      <c r="T67" s="16"/>
      <c r="U67" s="80"/>
    </row>
    <row r="68" spans="1:21" ht="20.25" customHeight="1" x14ac:dyDescent="0.4">
      <c r="A68" s="78" t="str">
        <f t="shared" si="0"/>
        <v/>
      </c>
      <c r="B68" s="75" t="str">
        <f t="shared" si="1"/>
        <v/>
      </c>
      <c r="C68" s="75" t="str">
        <f t="shared" si="2"/>
        <v/>
      </c>
      <c r="D68" s="79"/>
      <c r="E68" s="80"/>
      <c r="F68" s="81"/>
      <c r="G68" s="82"/>
      <c r="H68" s="75"/>
      <c r="I68" s="75"/>
      <c r="J68" s="15"/>
      <c r="K68" s="16"/>
      <c r="L68" s="15"/>
      <c r="M68" s="16"/>
      <c r="N68" s="83">
        <f>IF($C68="",0,(VLOOKUP($C68,参照!$H:$I,2,FALSE)))</f>
        <v>0</v>
      </c>
      <c r="O68" s="84"/>
      <c r="P68" s="75"/>
      <c r="Q68" s="15"/>
      <c r="R68" s="16"/>
      <c r="S68" s="15"/>
      <c r="T68" s="16"/>
      <c r="U68" s="80"/>
    </row>
    <row r="69" spans="1:21" ht="20.25" customHeight="1" x14ac:dyDescent="0.4">
      <c r="A69" s="78" t="str">
        <f t="shared" si="0"/>
        <v/>
      </c>
      <c r="B69" s="75" t="str">
        <f t="shared" si="1"/>
        <v/>
      </c>
      <c r="C69" s="75" t="str">
        <f t="shared" si="2"/>
        <v/>
      </c>
      <c r="D69" s="79"/>
      <c r="E69" s="80"/>
      <c r="F69" s="81"/>
      <c r="G69" s="82"/>
      <c r="H69" s="75"/>
      <c r="I69" s="75"/>
      <c r="J69" s="15"/>
      <c r="K69" s="16"/>
      <c r="L69" s="15"/>
      <c r="M69" s="16"/>
      <c r="N69" s="83">
        <f>IF($C69="",0,(VLOOKUP($C69,参照!$H:$I,2,FALSE)))</f>
        <v>0</v>
      </c>
      <c r="O69" s="84"/>
      <c r="P69" s="75"/>
      <c r="Q69" s="15"/>
      <c r="R69" s="16"/>
      <c r="S69" s="15"/>
      <c r="T69" s="16"/>
      <c r="U69" s="80"/>
    </row>
    <row r="70" spans="1:21" ht="20.25" customHeight="1" x14ac:dyDescent="0.4">
      <c r="A70" s="78" t="str">
        <f t="shared" si="0"/>
        <v/>
      </c>
      <c r="B70" s="75" t="str">
        <f t="shared" si="1"/>
        <v/>
      </c>
      <c r="C70" s="75" t="str">
        <f t="shared" si="2"/>
        <v/>
      </c>
      <c r="D70" s="79"/>
      <c r="E70" s="80"/>
      <c r="F70" s="81"/>
      <c r="G70" s="82"/>
      <c r="H70" s="75"/>
      <c r="I70" s="75"/>
      <c r="J70" s="15"/>
      <c r="K70" s="16"/>
      <c r="L70" s="15"/>
      <c r="M70" s="16"/>
      <c r="N70" s="83">
        <f>IF($C70="",0,(VLOOKUP($C70,参照!$H:$I,2,FALSE)))</f>
        <v>0</v>
      </c>
      <c r="O70" s="84"/>
      <c r="P70" s="75"/>
      <c r="Q70" s="15"/>
      <c r="R70" s="16"/>
      <c r="S70" s="15"/>
      <c r="T70" s="16"/>
      <c r="U70" s="80"/>
    </row>
    <row r="71" spans="1:21" ht="20.25" customHeight="1" x14ac:dyDescent="0.4">
      <c r="A71" s="78" t="str">
        <f t="shared" si="0"/>
        <v/>
      </c>
      <c r="B71" s="75" t="str">
        <f t="shared" si="1"/>
        <v/>
      </c>
      <c r="C71" s="75" t="str">
        <f t="shared" si="2"/>
        <v/>
      </c>
      <c r="D71" s="79"/>
      <c r="E71" s="80"/>
      <c r="F71" s="81"/>
      <c r="G71" s="82"/>
      <c r="H71" s="75"/>
      <c r="I71" s="75"/>
      <c r="J71" s="15"/>
      <c r="K71" s="16"/>
      <c r="L71" s="15"/>
      <c r="M71" s="16"/>
      <c r="N71" s="83">
        <f>IF($C71="",0,(VLOOKUP($C71,参照!$H:$I,2,FALSE)))</f>
        <v>0</v>
      </c>
      <c r="O71" s="84"/>
      <c r="P71" s="75"/>
      <c r="Q71" s="15"/>
      <c r="R71" s="16"/>
      <c r="S71" s="15"/>
      <c r="T71" s="16"/>
      <c r="U71" s="80"/>
    </row>
    <row r="72" spans="1:21" ht="20.25" customHeight="1" x14ac:dyDescent="0.4">
      <c r="A72" s="78" t="str">
        <f t="shared" si="0"/>
        <v/>
      </c>
      <c r="B72" s="75" t="str">
        <f t="shared" si="1"/>
        <v/>
      </c>
      <c r="C72" s="75" t="str">
        <f t="shared" si="2"/>
        <v/>
      </c>
      <c r="D72" s="79"/>
      <c r="E72" s="80"/>
      <c r="F72" s="81"/>
      <c r="G72" s="82"/>
      <c r="H72" s="75"/>
      <c r="I72" s="75"/>
      <c r="J72" s="15"/>
      <c r="K72" s="16"/>
      <c r="L72" s="15"/>
      <c r="M72" s="16"/>
      <c r="N72" s="83">
        <f>IF($C72="",0,(VLOOKUP($C72,参照!$H:$I,2,FALSE)))</f>
        <v>0</v>
      </c>
      <c r="O72" s="84"/>
      <c r="P72" s="75"/>
      <c r="Q72" s="15"/>
      <c r="R72" s="16"/>
      <c r="S72" s="15"/>
      <c r="T72" s="16"/>
      <c r="U72" s="80"/>
    </row>
    <row r="73" spans="1:21" ht="20.25" customHeight="1" x14ac:dyDescent="0.4">
      <c r="A73" s="78" t="str">
        <f t="shared" si="0"/>
        <v/>
      </c>
      <c r="B73" s="75" t="str">
        <f t="shared" si="1"/>
        <v/>
      </c>
      <c r="C73" s="75" t="str">
        <f t="shared" si="2"/>
        <v/>
      </c>
      <c r="D73" s="79"/>
      <c r="E73" s="80"/>
      <c r="F73" s="81"/>
      <c r="G73" s="82"/>
      <c r="H73" s="75"/>
      <c r="I73" s="75"/>
      <c r="J73" s="15"/>
      <c r="K73" s="16"/>
      <c r="L73" s="15"/>
      <c r="M73" s="16"/>
      <c r="N73" s="83">
        <f>IF($C73="",0,(VLOOKUP($C73,参照!$H:$I,2,FALSE)))</f>
        <v>0</v>
      </c>
      <c r="O73" s="84"/>
      <c r="P73" s="75"/>
      <c r="Q73" s="15"/>
      <c r="R73" s="16"/>
      <c r="S73" s="15"/>
      <c r="T73" s="16"/>
      <c r="U73" s="80"/>
    </row>
    <row r="74" spans="1:21" ht="20.25" customHeight="1" x14ac:dyDescent="0.4">
      <c r="A74" s="78" t="str">
        <f t="shared" si="0"/>
        <v/>
      </c>
      <c r="B74" s="75" t="str">
        <f t="shared" si="1"/>
        <v/>
      </c>
      <c r="C74" s="75" t="str">
        <f t="shared" si="2"/>
        <v/>
      </c>
      <c r="D74" s="79"/>
      <c r="E74" s="80"/>
      <c r="F74" s="81"/>
      <c r="G74" s="82"/>
      <c r="H74" s="75"/>
      <c r="I74" s="75"/>
      <c r="J74" s="15"/>
      <c r="K74" s="16"/>
      <c r="L74" s="15"/>
      <c r="M74" s="16"/>
      <c r="N74" s="83">
        <f>IF($C74="",0,(VLOOKUP($C74,参照!$H:$I,2,FALSE)))</f>
        <v>0</v>
      </c>
      <c r="O74" s="84"/>
      <c r="P74" s="75"/>
      <c r="Q74" s="15"/>
      <c r="R74" s="16"/>
      <c r="S74" s="15"/>
      <c r="T74" s="16"/>
      <c r="U74" s="80"/>
    </row>
    <row r="75" spans="1:21" ht="20.25" customHeight="1" x14ac:dyDescent="0.4">
      <c r="A75" s="85" t="str">
        <f t="shared" si="0"/>
        <v/>
      </c>
      <c r="B75" s="90" t="str">
        <f t="shared" si="1"/>
        <v/>
      </c>
      <c r="C75" s="90" t="str">
        <f t="shared" si="2"/>
        <v/>
      </c>
      <c r="D75" s="86"/>
      <c r="E75" s="87"/>
      <c r="F75" s="88"/>
      <c r="G75" s="89"/>
      <c r="H75" s="90"/>
      <c r="I75" s="90"/>
      <c r="J75" s="22"/>
      <c r="K75" s="23"/>
      <c r="L75" s="22"/>
      <c r="M75" s="23"/>
      <c r="N75" s="92">
        <f>IF($C75="",0,(VLOOKUP($C75,参照!$H:$I,2,FALSE)))</f>
        <v>0</v>
      </c>
      <c r="O75" s="91"/>
      <c r="P75" s="90"/>
      <c r="Q75" s="22"/>
      <c r="R75" s="23"/>
      <c r="S75" s="22"/>
      <c r="T75" s="23"/>
      <c r="U75" s="87"/>
    </row>
    <row r="76" spans="1:21" x14ac:dyDescent="0.4">
      <c r="A76" s="1" t="str">
        <f t="shared" si="0"/>
        <v/>
      </c>
    </row>
    <row r="77" spans="1:21" x14ac:dyDescent="0.4">
      <c r="A77" s="1" t="str">
        <f t="shared" si="0"/>
        <v/>
      </c>
    </row>
    <row r="78" spans="1:21" x14ac:dyDescent="0.4">
      <c r="A78" s="1" t="str">
        <f t="shared" si="0"/>
        <v/>
      </c>
    </row>
    <row r="79" spans="1:21" x14ac:dyDescent="0.4">
      <c r="A79" s="1" t="str">
        <f t="shared" si="0"/>
        <v/>
      </c>
    </row>
    <row r="80" spans="1:21" x14ac:dyDescent="0.4">
      <c r="A80" s="1" t="str">
        <f t="shared" si="0"/>
        <v/>
      </c>
    </row>
    <row r="81" spans="1:1" x14ac:dyDescent="0.4">
      <c r="A81" s="1" t="str">
        <f t="shared" si="0"/>
        <v/>
      </c>
    </row>
    <row r="82" spans="1:1" x14ac:dyDescent="0.4">
      <c r="A82" s="1" t="str">
        <f t="shared" si="0"/>
        <v/>
      </c>
    </row>
    <row r="83" spans="1:1" x14ac:dyDescent="0.4">
      <c r="A83" s="1" t="str">
        <f t="shared" si="0"/>
        <v/>
      </c>
    </row>
    <row r="84" spans="1:1" x14ac:dyDescent="0.4">
      <c r="A84" s="1" t="str">
        <f t="shared" si="0"/>
        <v/>
      </c>
    </row>
  </sheetData>
  <sheetProtection algorithmName="SHA-512" hashValue="uck889WOt13AWz0c2lolOpv7KQX6pBsltUoBuxWNBBhH7LlP9/77FdDAStjslzETlbA1T4E/htvMqTpHsbxQmw==" saltValue="fkgPJkQlWTOaBDmi08EOqQ==" spinCount="100000" sheet="1" objects="1" scenarios="1"/>
  <dataConsolidate/>
  <mergeCells count="7">
    <mergeCell ref="N7:O7"/>
    <mergeCell ref="A1:O1"/>
    <mergeCell ref="N3:O3"/>
    <mergeCell ref="A4:A5"/>
    <mergeCell ref="H4:H5"/>
    <mergeCell ref="N4:O4"/>
    <mergeCell ref="N6:O6"/>
  </mergeCells>
  <phoneticPr fontId="2"/>
  <conditionalFormatting sqref="N4">
    <cfRule type="expression" dxfId="17" priority="1">
      <formula>COUNTIF($I$9:$I$76,"生活習慣病予防健診")&gt;=1</formula>
    </cfRule>
  </conditionalFormatting>
  <conditionalFormatting sqref="O10:O25">
    <cfRule type="expression" dxfId="16" priority="2">
      <formula>COUNTIF($I10,"生活習慣病予防健診")&gt;=1</formula>
    </cfRule>
  </conditionalFormatting>
  <conditionalFormatting sqref="O26:O28 O49:O52">
    <cfRule type="expression" dxfId="15" priority="5">
      <formula>COUNTIF($I30,"生活習慣病予防健診")&gt;=1</formula>
    </cfRule>
  </conditionalFormatting>
  <conditionalFormatting sqref="O29:O48 O53:O54 O68 O72:O75">
    <cfRule type="expression" dxfId="14" priority="3">
      <formula>COUNTIF($I31,"生活習慣病予防健診")&gt;=1</formula>
    </cfRule>
  </conditionalFormatting>
  <conditionalFormatting sqref="O55:O67">
    <cfRule type="expression" dxfId="13" priority="29">
      <formula>COUNTIF($I68,"生活習慣病予防健診")&gt;=1</formula>
    </cfRule>
  </conditionalFormatting>
  <conditionalFormatting sqref="O69:O71">
    <cfRule type="expression" dxfId="12" priority="4">
      <formula>COUNTIF($I72,"生活習慣病予防健診")&gt;=1</formula>
    </cfRule>
  </conditionalFormatting>
  <dataValidations count="7">
    <dataValidation type="list" allowBlank="1" showInputMessage="1" showErrorMessage="1" sqref="P10:P75" xr:uid="{78B1F985-9CE1-4AA9-8511-0B9EF034E923}">
      <formula1>INDIRECT(B10)</formula1>
    </dataValidation>
    <dataValidation type="list" allowBlank="1" showInputMessage="1" showErrorMessage="1" sqref="F10:F75" xr:uid="{F00286EB-F54F-454F-8399-A9E9EB7425F1}">
      <formula1>"男,女"</formula1>
    </dataValidation>
    <dataValidation type="list" allowBlank="1" showInputMessage="1" showErrorMessage="1" sqref="H10:H75" xr:uid="{6931F748-A5EF-44E2-BC00-427048245862}">
      <formula1>健診コース</formula1>
    </dataValidation>
    <dataValidation type="list" allowBlank="1" showInputMessage="1" showErrorMessage="1" sqref="T10:T75 R10:R75 M10:M75 K10:K75" xr:uid="{AFE6A0FF-6B31-4AA1-85C2-7AC424B423D3}">
      <formula1>健診時刻</formula1>
    </dataValidation>
    <dataValidation imeMode="halfKatakana" allowBlank="1" showInputMessage="1" showErrorMessage="1" sqref="D3 U10:U75 E10:E75" xr:uid="{5D862CA0-E332-4894-A3D2-0E189C7BD003}"/>
    <dataValidation imeMode="halfAlpha" allowBlank="1" showInputMessage="1" showErrorMessage="1" sqref="A10:C75" xr:uid="{6C3658CC-A6DF-41A4-AF09-00A1871B6E3E}"/>
    <dataValidation type="list" allowBlank="1" showInputMessage="1" showErrorMessage="1" sqref="I10:I75" xr:uid="{A0625786-A05A-4C61-BFCE-D650675DAE47}">
      <formula1>INDIRECT(H10)</formula1>
    </dataValidation>
  </dataValidations>
  <pageMargins left="0.59055118110236227" right="0.39370078740157483" top="0.39370078740157483" bottom="0.39370078740157483" header="0.19685039370078741" footer="0.19685039370078741"/>
  <pageSetup paperSize="9" scale="80" pageOrder="overThenDown" orientation="landscape" r:id="rId1"/>
  <headerFooter>
    <oddFooter>&amp;C&amp;P/&amp;N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5A33-0944-4EAC-9142-F746740F90B9}">
  <sheetPr>
    <tabColor rgb="FFCCFF99"/>
  </sheetPr>
  <dimension ref="A1:J36"/>
  <sheetViews>
    <sheetView view="pageBreakPreview" zoomScaleNormal="100" zoomScaleSheetLayoutView="100" workbookViewId="0">
      <selection activeCell="G6" sqref="G6"/>
    </sheetView>
  </sheetViews>
  <sheetFormatPr defaultRowHeight="20.100000000000001" customHeight="1" x14ac:dyDescent="0.4"/>
  <cols>
    <col min="1" max="1" width="4.375" style="46" customWidth="1"/>
    <col min="2" max="2" width="15.25" style="45" customWidth="1"/>
    <col min="3" max="3" width="13.5" style="45" bestFit="1" customWidth="1"/>
    <col min="4" max="4" width="4.5" style="45" bestFit="1" customWidth="1"/>
    <col min="5" max="5" width="24.875" style="45" customWidth="1"/>
    <col min="6" max="6" width="15.25" style="45" customWidth="1"/>
    <col min="7" max="7" width="11.875" style="45" customWidth="1"/>
    <col min="8" max="8" width="5.625" style="45" hidden="1" customWidth="1"/>
    <col min="9" max="9" width="7.5" style="45" hidden="1" customWidth="1"/>
    <col min="10" max="16384" width="9" style="45"/>
  </cols>
  <sheetData>
    <row r="1" spans="1:10" s="36" customFormat="1" ht="38.25" customHeight="1" x14ac:dyDescent="0.4">
      <c r="A1" s="194" t="s">
        <v>51</v>
      </c>
      <c r="B1" s="194"/>
      <c r="C1" s="194"/>
      <c r="D1" s="194"/>
      <c r="E1" s="194"/>
      <c r="F1" s="194"/>
      <c r="G1" s="194"/>
      <c r="H1" s="194"/>
      <c r="I1" s="194"/>
    </row>
    <row r="2" spans="1:10" s="36" customFormat="1" ht="20.100000000000001" customHeight="1" x14ac:dyDescent="0.4">
      <c r="A2" s="37"/>
      <c r="D2" s="37"/>
      <c r="E2" s="37"/>
      <c r="F2" s="37"/>
      <c r="G2" s="38"/>
      <c r="H2" s="39"/>
      <c r="I2" s="39"/>
    </row>
    <row r="3" spans="1:10" s="36" customFormat="1" ht="20.100000000000001" customHeight="1" x14ac:dyDescent="0.4">
      <c r="A3" s="47"/>
      <c r="B3" s="48" t="s">
        <v>5</v>
      </c>
      <c r="C3" s="49" t="s">
        <v>18</v>
      </c>
      <c r="D3" s="49" t="s">
        <v>19</v>
      </c>
      <c r="E3" s="49" t="s">
        <v>27</v>
      </c>
      <c r="F3" s="49" t="s">
        <v>17</v>
      </c>
      <c r="G3" s="50" t="s">
        <v>20</v>
      </c>
      <c r="H3" s="40" t="s">
        <v>21</v>
      </c>
      <c r="I3" s="41" t="s">
        <v>22</v>
      </c>
      <c r="J3" s="42"/>
    </row>
    <row r="4" spans="1:10" ht="20.100000000000001" customHeight="1" x14ac:dyDescent="0.4">
      <c r="A4" s="54" t="str">
        <f>IF(B4="","",ROW()-3)</f>
        <v/>
      </c>
      <c r="B4" s="55" t="str">
        <f>IF(申込書!$D10="","",申込書!$D10)&amp;""</f>
        <v/>
      </c>
      <c r="C4" s="55" t="str">
        <f>IF(申込書!$E10="","",申込書!$E10)</f>
        <v/>
      </c>
      <c r="D4" s="55" t="str">
        <f>IF(申込書!$F10="","",申込書!$F10)</f>
        <v/>
      </c>
      <c r="E4" s="55" t="str">
        <f>IF(申込書!$H10="","",申込書!$H10)</f>
        <v/>
      </c>
      <c r="F4" s="55" t="str">
        <f>IF(申込書!$I10="","",申込書!$I10)</f>
        <v/>
      </c>
      <c r="G4" s="51"/>
      <c r="H4" s="43" t="s">
        <v>23</v>
      </c>
      <c r="I4" s="44">
        <v>1000</v>
      </c>
    </row>
    <row r="5" spans="1:10" ht="20.100000000000001" customHeight="1" x14ac:dyDescent="0.4">
      <c r="A5" s="57" t="str">
        <f t="shared" ref="A5:A36" si="0">IF(B5="","",ROW()-3)</f>
        <v/>
      </c>
      <c r="B5" s="56" t="str">
        <f>IF(申込書!$D11="","",申込書!$D11)&amp;""</f>
        <v/>
      </c>
      <c r="C5" s="56" t="str">
        <f>IF(申込書!$E11="","",申込書!$E11)</f>
        <v/>
      </c>
      <c r="D5" s="56" t="str">
        <f>IF(申込書!$F11="","",申込書!$F11)</f>
        <v/>
      </c>
      <c r="E5" s="56" t="str">
        <f>IF(申込書!$H11="","",申込書!$H11)</f>
        <v/>
      </c>
      <c r="F5" s="56" t="str">
        <f>IF(申込書!$I11="","",申込書!$I11)</f>
        <v/>
      </c>
      <c r="G5" s="52"/>
      <c r="H5" s="43" t="s">
        <v>23</v>
      </c>
      <c r="I5" s="44">
        <v>1000</v>
      </c>
    </row>
    <row r="6" spans="1:10" ht="20.100000000000001" customHeight="1" x14ac:dyDescent="0.4">
      <c r="A6" s="57" t="str">
        <f t="shared" si="0"/>
        <v/>
      </c>
      <c r="B6" s="56" t="str">
        <f>IF(申込書!$D12="","",申込書!$D12)&amp;""</f>
        <v/>
      </c>
      <c r="C6" s="56" t="str">
        <f>IF(申込書!$E12="","",申込書!$E12)</f>
        <v/>
      </c>
      <c r="D6" s="56" t="str">
        <f>IF(申込書!$F12="","",申込書!$F12)</f>
        <v/>
      </c>
      <c r="E6" s="56" t="str">
        <f>IF(申込書!$H12="","",申込書!$H12)</f>
        <v/>
      </c>
      <c r="F6" s="56" t="str">
        <f>IF(申込書!$I12="","",申込書!$I12)</f>
        <v/>
      </c>
      <c r="G6" s="52"/>
    </row>
    <row r="7" spans="1:10" ht="20.100000000000001" customHeight="1" x14ac:dyDescent="0.4">
      <c r="A7" s="57" t="str">
        <f t="shared" si="0"/>
        <v/>
      </c>
      <c r="B7" s="56" t="str">
        <f>IF(申込書!$D13="","",申込書!$D13)&amp;""</f>
        <v/>
      </c>
      <c r="C7" s="56" t="str">
        <f>IF(申込書!$E13="","",申込書!$E13)</f>
        <v/>
      </c>
      <c r="D7" s="56" t="str">
        <f>IF(申込書!$F13="","",申込書!$F13)</f>
        <v/>
      </c>
      <c r="E7" s="56" t="str">
        <f>IF(申込書!$H13="","",申込書!$H13)</f>
        <v/>
      </c>
      <c r="F7" s="56" t="str">
        <f>IF(申込書!$I13="","",申込書!$I13)</f>
        <v/>
      </c>
      <c r="G7" s="52"/>
    </row>
    <row r="8" spans="1:10" ht="20.100000000000001" customHeight="1" x14ac:dyDescent="0.4">
      <c r="A8" s="57" t="str">
        <f t="shared" si="0"/>
        <v/>
      </c>
      <c r="B8" s="56" t="str">
        <f>IF(申込書!$D14="","",申込書!$D14)&amp;""</f>
        <v/>
      </c>
      <c r="C8" s="56" t="str">
        <f>IF(申込書!$E14="","",申込書!$E14)</f>
        <v/>
      </c>
      <c r="D8" s="56" t="str">
        <f>IF(申込書!$F14="","",申込書!$F14)</f>
        <v/>
      </c>
      <c r="E8" s="56" t="str">
        <f>IF(申込書!$H14="","",申込書!$H14)</f>
        <v/>
      </c>
      <c r="F8" s="56" t="str">
        <f>IF(申込書!$I14="","",申込書!$I14)</f>
        <v/>
      </c>
      <c r="G8" s="52"/>
    </row>
    <row r="9" spans="1:10" ht="20.100000000000001" customHeight="1" x14ac:dyDescent="0.4">
      <c r="A9" s="57" t="str">
        <f t="shared" si="0"/>
        <v/>
      </c>
      <c r="B9" s="56" t="str">
        <f>IF(申込書!$D15="","",申込書!$D15)&amp;""</f>
        <v/>
      </c>
      <c r="C9" s="56" t="str">
        <f>IF(申込書!$E15="","",申込書!$E15)</f>
        <v/>
      </c>
      <c r="D9" s="56" t="str">
        <f>IF(申込書!$F15="","",申込書!$F15)</f>
        <v/>
      </c>
      <c r="E9" s="56" t="str">
        <f>IF(申込書!$H15="","",申込書!$H15)</f>
        <v/>
      </c>
      <c r="F9" s="56" t="str">
        <f>IF(申込書!$I15="","",申込書!$I15)</f>
        <v/>
      </c>
      <c r="G9" s="52"/>
    </row>
    <row r="10" spans="1:10" ht="20.100000000000001" customHeight="1" x14ac:dyDescent="0.4">
      <c r="A10" s="57" t="str">
        <f t="shared" si="0"/>
        <v/>
      </c>
      <c r="B10" s="56" t="str">
        <f>IF(申込書!$D16="","",申込書!$D16)&amp;""</f>
        <v/>
      </c>
      <c r="C10" s="56" t="str">
        <f>IF(申込書!$E16="","",申込書!$E16)</f>
        <v/>
      </c>
      <c r="D10" s="56" t="str">
        <f>IF(申込書!$F16="","",申込書!$F16)</f>
        <v/>
      </c>
      <c r="E10" s="56" t="str">
        <f>IF(申込書!$H16="","",申込書!$H16)</f>
        <v/>
      </c>
      <c r="F10" s="56" t="str">
        <f>IF(申込書!$I16="","",申込書!$I16)</f>
        <v/>
      </c>
      <c r="G10" s="52"/>
    </row>
    <row r="11" spans="1:10" ht="20.100000000000001" customHeight="1" x14ac:dyDescent="0.4">
      <c r="A11" s="57" t="str">
        <f t="shared" si="0"/>
        <v/>
      </c>
      <c r="B11" s="56" t="str">
        <f>IF(申込書!$D17="","",申込書!$D17)&amp;""</f>
        <v/>
      </c>
      <c r="C11" s="56" t="str">
        <f>IF(申込書!$E17="","",申込書!$E17)</f>
        <v/>
      </c>
      <c r="D11" s="56" t="str">
        <f>IF(申込書!$F17="","",申込書!$F17)</f>
        <v/>
      </c>
      <c r="E11" s="56" t="str">
        <f>IF(申込書!$H17="","",申込書!$H17)</f>
        <v/>
      </c>
      <c r="F11" s="56" t="str">
        <f>IF(申込書!$I17="","",申込書!$I17)</f>
        <v/>
      </c>
      <c r="G11" s="52"/>
    </row>
    <row r="12" spans="1:10" ht="20.100000000000001" customHeight="1" x14ac:dyDescent="0.4">
      <c r="A12" s="57" t="str">
        <f t="shared" si="0"/>
        <v/>
      </c>
      <c r="B12" s="56" t="str">
        <f>IF(申込書!$D18="","",申込書!$D18)&amp;""</f>
        <v/>
      </c>
      <c r="C12" s="56" t="str">
        <f>IF(申込書!$E18="","",申込書!$E18)</f>
        <v/>
      </c>
      <c r="D12" s="56" t="str">
        <f>IF(申込書!$F18="","",申込書!$F18)</f>
        <v/>
      </c>
      <c r="E12" s="56" t="str">
        <f>IF(申込書!$H18="","",申込書!$H18)</f>
        <v/>
      </c>
      <c r="F12" s="56" t="str">
        <f>IF(申込書!$I18="","",申込書!$I18)</f>
        <v/>
      </c>
      <c r="G12" s="52"/>
    </row>
    <row r="13" spans="1:10" ht="20.100000000000001" customHeight="1" x14ac:dyDescent="0.4">
      <c r="A13" s="57" t="str">
        <f t="shared" si="0"/>
        <v/>
      </c>
      <c r="B13" s="56" t="str">
        <f>IF(申込書!$D19="","",申込書!$D19)&amp;""</f>
        <v/>
      </c>
      <c r="C13" s="56" t="str">
        <f>IF(申込書!$E19="","",申込書!$E19)</f>
        <v/>
      </c>
      <c r="D13" s="56" t="str">
        <f>IF(申込書!$F19="","",申込書!$F19)</f>
        <v/>
      </c>
      <c r="E13" s="56" t="str">
        <f>IF(申込書!$H19="","",申込書!$H19)</f>
        <v/>
      </c>
      <c r="F13" s="56" t="str">
        <f>IF(申込書!$I19="","",申込書!$I19)</f>
        <v/>
      </c>
      <c r="G13" s="52"/>
    </row>
    <row r="14" spans="1:10" ht="20.100000000000001" customHeight="1" x14ac:dyDescent="0.4">
      <c r="A14" s="57" t="str">
        <f t="shared" si="0"/>
        <v/>
      </c>
      <c r="B14" s="56" t="str">
        <f>IF(申込書!$D20="","",申込書!$D20)&amp;""</f>
        <v/>
      </c>
      <c r="C14" s="56" t="str">
        <f>IF(申込書!$E20="","",申込書!$E20)</f>
        <v/>
      </c>
      <c r="D14" s="56" t="str">
        <f>IF(申込書!$F20="","",申込書!$F20)</f>
        <v/>
      </c>
      <c r="E14" s="56" t="str">
        <f>IF(申込書!$H20="","",申込書!$H20)</f>
        <v/>
      </c>
      <c r="F14" s="56" t="str">
        <f>IF(申込書!$I20="","",申込書!$I20)</f>
        <v/>
      </c>
      <c r="G14" s="52"/>
    </row>
    <row r="15" spans="1:10" ht="20.100000000000001" customHeight="1" x14ac:dyDescent="0.4">
      <c r="A15" s="57" t="str">
        <f t="shared" si="0"/>
        <v/>
      </c>
      <c r="B15" s="56" t="str">
        <f>IF(申込書!$D21="","",申込書!$D21)&amp;""</f>
        <v/>
      </c>
      <c r="C15" s="56" t="str">
        <f>IF(申込書!$E21="","",申込書!$E21)</f>
        <v/>
      </c>
      <c r="D15" s="56" t="str">
        <f>IF(申込書!$F21="","",申込書!$F21)</f>
        <v/>
      </c>
      <c r="E15" s="56" t="str">
        <f>IF(申込書!$H21="","",申込書!$H21)</f>
        <v/>
      </c>
      <c r="F15" s="56" t="str">
        <f>IF(申込書!$I21="","",申込書!$I21)</f>
        <v/>
      </c>
      <c r="G15" s="52"/>
    </row>
    <row r="16" spans="1:10" ht="20.100000000000001" customHeight="1" x14ac:dyDescent="0.4">
      <c r="A16" s="57" t="str">
        <f t="shared" si="0"/>
        <v/>
      </c>
      <c r="B16" s="56" t="str">
        <f>IF(申込書!$D22="","",申込書!$D22)&amp;""</f>
        <v/>
      </c>
      <c r="C16" s="56" t="str">
        <f>IF(申込書!$E22="","",申込書!$E22)</f>
        <v/>
      </c>
      <c r="D16" s="56" t="str">
        <f>IF(申込書!$F22="","",申込書!$F22)</f>
        <v/>
      </c>
      <c r="E16" s="56" t="str">
        <f>IF(申込書!$H22="","",申込書!$H22)</f>
        <v/>
      </c>
      <c r="F16" s="56" t="str">
        <f>IF(申込書!$I22="","",申込書!$I22)</f>
        <v/>
      </c>
      <c r="G16" s="52"/>
    </row>
    <row r="17" spans="1:7" ht="20.100000000000001" customHeight="1" x14ac:dyDescent="0.4">
      <c r="A17" s="57" t="str">
        <f t="shared" si="0"/>
        <v/>
      </c>
      <c r="B17" s="56" t="str">
        <f>IF(申込書!$D23="","",申込書!$D23)&amp;""</f>
        <v/>
      </c>
      <c r="C17" s="56" t="str">
        <f>IF(申込書!$E23="","",申込書!$E23)</f>
        <v/>
      </c>
      <c r="D17" s="56" t="str">
        <f>IF(申込書!$F23="","",申込書!$F23)</f>
        <v/>
      </c>
      <c r="E17" s="56" t="str">
        <f>IF(申込書!$H23="","",申込書!$H23)</f>
        <v/>
      </c>
      <c r="F17" s="56" t="str">
        <f>IF(申込書!$I23="","",申込書!$I23)</f>
        <v/>
      </c>
      <c r="G17" s="52"/>
    </row>
    <row r="18" spans="1:7" ht="20.100000000000001" customHeight="1" x14ac:dyDescent="0.4">
      <c r="A18" s="57" t="str">
        <f t="shared" si="0"/>
        <v/>
      </c>
      <c r="B18" s="56" t="str">
        <f>IF(申込書!$D24="","",申込書!$D24)&amp;""</f>
        <v/>
      </c>
      <c r="C18" s="56" t="str">
        <f>IF(申込書!$E24="","",申込書!$E24)</f>
        <v/>
      </c>
      <c r="D18" s="56" t="str">
        <f>IF(申込書!$F24="","",申込書!$F24)</f>
        <v/>
      </c>
      <c r="E18" s="56" t="str">
        <f>IF(申込書!$H24="","",申込書!$H24)</f>
        <v/>
      </c>
      <c r="F18" s="56" t="str">
        <f>IF(申込書!$I24="","",申込書!$I24)</f>
        <v/>
      </c>
      <c r="G18" s="52"/>
    </row>
    <row r="19" spans="1:7" ht="20.100000000000001" customHeight="1" x14ac:dyDescent="0.4">
      <c r="A19" s="57" t="str">
        <f t="shared" si="0"/>
        <v/>
      </c>
      <c r="B19" s="56" t="str">
        <f>IF(申込書!$D25="","",申込書!$D25)&amp;""</f>
        <v/>
      </c>
      <c r="C19" s="56" t="str">
        <f>IF(申込書!$E25="","",申込書!$E25)</f>
        <v/>
      </c>
      <c r="D19" s="56" t="str">
        <f>IF(申込書!$F25="","",申込書!$F25)</f>
        <v/>
      </c>
      <c r="E19" s="56" t="str">
        <f>IF(申込書!$H25="","",申込書!$H25)</f>
        <v/>
      </c>
      <c r="F19" s="56" t="str">
        <f>IF(申込書!$I25="","",申込書!$I25)</f>
        <v/>
      </c>
      <c r="G19" s="52"/>
    </row>
    <row r="20" spans="1:7" ht="20.100000000000001" customHeight="1" x14ac:dyDescent="0.4">
      <c r="A20" s="57" t="str">
        <f t="shared" si="0"/>
        <v/>
      </c>
      <c r="B20" s="56" t="str">
        <f>IF(申込書!$D26="","",申込書!$D26)&amp;""</f>
        <v/>
      </c>
      <c r="C20" s="56" t="str">
        <f>IF(申込書!$E26="","",申込書!$E26)</f>
        <v/>
      </c>
      <c r="D20" s="56" t="str">
        <f>IF(申込書!$F26="","",申込書!$F26)</f>
        <v/>
      </c>
      <c r="E20" s="56" t="str">
        <f>IF(申込書!$H26="","",申込書!$H26)</f>
        <v/>
      </c>
      <c r="F20" s="56" t="str">
        <f>IF(申込書!$I26="","",申込書!$I26)</f>
        <v/>
      </c>
      <c r="G20" s="52"/>
    </row>
    <row r="21" spans="1:7" ht="20.100000000000001" customHeight="1" x14ac:dyDescent="0.4">
      <c r="A21" s="57" t="str">
        <f t="shared" si="0"/>
        <v/>
      </c>
      <c r="B21" s="56" t="str">
        <f>IF(申込書!$D27="","",申込書!$D27)&amp;""</f>
        <v/>
      </c>
      <c r="C21" s="56" t="str">
        <f>IF(申込書!$E27="","",申込書!$E27)</f>
        <v/>
      </c>
      <c r="D21" s="56" t="str">
        <f>IF(申込書!$F27="","",申込書!$F27)</f>
        <v/>
      </c>
      <c r="E21" s="56" t="str">
        <f>IF(申込書!$H27="","",申込書!$H27)</f>
        <v/>
      </c>
      <c r="F21" s="56" t="str">
        <f>IF(申込書!$I27="","",申込書!$I27)</f>
        <v/>
      </c>
      <c r="G21" s="52"/>
    </row>
    <row r="22" spans="1:7" ht="20.100000000000001" customHeight="1" x14ac:dyDescent="0.4">
      <c r="A22" s="57" t="str">
        <f t="shared" si="0"/>
        <v/>
      </c>
      <c r="B22" s="56" t="str">
        <f>IF(申込書!$D28="","",申込書!$D28)&amp;""</f>
        <v/>
      </c>
      <c r="C22" s="56" t="str">
        <f>IF(申込書!$E28="","",申込書!$E28)</f>
        <v/>
      </c>
      <c r="D22" s="56" t="str">
        <f>IF(申込書!$F28="","",申込書!$F28)</f>
        <v/>
      </c>
      <c r="E22" s="56" t="str">
        <f>IF(申込書!$H28="","",申込書!$H28)</f>
        <v/>
      </c>
      <c r="F22" s="56" t="str">
        <f>IF(申込書!$I28="","",申込書!$I28)</f>
        <v/>
      </c>
      <c r="G22" s="52"/>
    </row>
    <row r="23" spans="1:7" ht="20.100000000000001" customHeight="1" x14ac:dyDescent="0.4">
      <c r="A23" s="57" t="str">
        <f t="shared" si="0"/>
        <v/>
      </c>
      <c r="B23" s="56" t="str">
        <f>IF(申込書!$D29="","",申込書!$D29)&amp;""</f>
        <v/>
      </c>
      <c r="C23" s="56" t="str">
        <f>IF(申込書!$E29="","",申込書!$E29)</f>
        <v/>
      </c>
      <c r="D23" s="56" t="str">
        <f>IF(申込書!$F29="","",申込書!$F29)</f>
        <v/>
      </c>
      <c r="E23" s="56" t="str">
        <f>IF(申込書!$H29="","",申込書!$H29)</f>
        <v/>
      </c>
      <c r="F23" s="56" t="str">
        <f>IF(申込書!$I29="","",申込書!$I29)</f>
        <v/>
      </c>
      <c r="G23" s="52"/>
    </row>
    <row r="24" spans="1:7" ht="20.100000000000001" customHeight="1" x14ac:dyDescent="0.4">
      <c r="A24" s="57" t="str">
        <f t="shared" si="0"/>
        <v/>
      </c>
      <c r="B24" s="56" t="str">
        <f>IF(申込書!$D30="","",申込書!$D30)&amp;""</f>
        <v/>
      </c>
      <c r="C24" s="56" t="str">
        <f>IF(申込書!$E30="","",申込書!$E30)</f>
        <v/>
      </c>
      <c r="D24" s="56" t="str">
        <f>IF(申込書!$F30="","",申込書!$F30)</f>
        <v/>
      </c>
      <c r="E24" s="56" t="str">
        <f>IF(申込書!$H30="","",申込書!$H30)</f>
        <v/>
      </c>
      <c r="F24" s="56" t="str">
        <f>IF(申込書!$I30="","",申込書!$I30)</f>
        <v/>
      </c>
      <c r="G24" s="52"/>
    </row>
    <row r="25" spans="1:7" ht="20.100000000000001" customHeight="1" x14ac:dyDescent="0.4">
      <c r="A25" s="57" t="str">
        <f t="shared" si="0"/>
        <v/>
      </c>
      <c r="B25" s="56" t="str">
        <f>IF(申込書!$D31="","",申込書!$D31)&amp;""</f>
        <v/>
      </c>
      <c r="C25" s="56" t="str">
        <f>IF(申込書!$E31="","",申込書!$E31)</f>
        <v/>
      </c>
      <c r="D25" s="56" t="str">
        <f>IF(申込書!$F31="","",申込書!$F31)</f>
        <v/>
      </c>
      <c r="E25" s="56" t="str">
        <f>IF(申込書!$H31="","",申込書!$H31)</f>
        <v/>
      </c>
      <c r="F25" s="56" t="str">
        <f>IF(申込書!$I31="","",申込書!$I31)</f>
        <v/>
      </c>
      <c r="G25" s="52"/>
    </row>
    <row r="26" spans="1:7" ht="20.100000000000001" customHeight="1" x14ac:dyDescent="0.4">
      <c r="A26" s="57" t="str">
        <f t="shared" si="0"/>
        <v/>
      </c>
      <c r="B26" s="56" t="str">
        <f>IF(申込書!$D32="","",申込書!$D32)&amp;""</f>
        <v/>
      </c>
      <c r="C26" s="56" t="str">
        <f>IF(申込書!$E32="","",申込書!$E32)</f>
        <v/>
      </c>
      <c r="D26" s="56" t="str">
        <f>IF(申込書!$F32="","",申込書!$F32)</f>
        <v/>
      </c>
      <c r="E26" s="56" t="str">
        <f>IF(申込書!$H32="","",申込書!$H32)</f>
        <v/>
      </c>
      <c r="F26" s="56" t="str">
        <f>IF(申込書!$I32="","",申込書!$I32)</f>
        <v/>
      </c>
      <c r="G26" s="52"/>
    </row>
    <row r="27" spans="1:7" ht="20.100000000000001" customHeight="1" x14ac:dyDescent="0.4">
      <c r="A27" s="57" t="str">
        <f t="shared" si="0"/>
        <v/>
      </c>
      <c r="B27" s="56" t="str">
        <f>IF(申込書!$D33="","",申込書!$D33)&amp;""</f>
        <v/>
      </c>
      <c r="C27" s="56" t="str">
        <f>IF(申込書!$E33="","",申込書!$E33)</f>
        <v/>
      </c>
      <c r="D27" s="56" t="str">
        <f>IF(申込書!$F33="","",申込書!$F33)</f>
        <v/>
      </c>
      <c r="E27" s="56" t="str">
        <f>IF(申込書!$H33="","",申込書!$H33)</f>
        <v/>
      </c>
      <c r="F27" s="56" t="str">
        <f>IF(申込書!$I33="","",申込書!$I33)</f>
        <v/>
      </c>
      <c r="G27" s="52"/>
    </row>
    <row r="28" spans="1:7" ht="20.100000000000001" customHeight="1" x14ac:dyDescent="0.4">
      <c r="A28" s="57" t="str">
        <f t="shared" si="0"/>
        <v/>
      </c>
      <c r="B28" s="56" t="str">
        <f>IF(申込書!$D34="","",申込書!$D34)&amp;""</f>
        <v/>
      </c>
      <c r="C28" s="56" t="str">
        <f>IF(申込書!$E34="","",申込書!$E34)</f>
        <v/>
      </c>
      <c r="D28" s="56" t="str">
        <f>IF(申込書!$F34="","",申込書!$F34)</f>
        <v/>
      </c>
      <c r="E28" s="56" t="str">
        <f>IF(申込書!$H34="","",申込書!$H34)</f>
        <v/>
      </c>
      <c r="F28" s="56" t="str">
        <f>IF(申込書!$I34="","",申込書!$I34)</f>
        <v/>
      </c>
      <c r="G28" s="52"/>
    </row>
    <row r="29" spans="1:7" ht="20.100000000000001" customHeight="1" x14ac:dyDescent="0.4">
      <c r="A29" s="57" t="str">
        <f t="shared" si="0"/>
        <v/>
      </c>
      <c r="B29" s="56" t="str">
        <f>IF(申込書!$D35="","",申込書!$D35)&amp;""</f>
        <v/>
      </c>
      <c r="C29" s="56" t="str">
        <f>IF(申込書!$E35="","",申込書!$E35)</f>
        <v/>
      </c>
      <c r="D29" s="56" t="str">
        <f>IF(申込書!$F35="","",申込書!$F35)</f>
        <v/>
      </c>
      <c r="E29" s="56" t="str">
        <f>IF(申込書!$H35="","",申込書!$H35)</f>
        <v/>
      </c>
      <c r="F29" s="56" t="str">
        <f>IF(申込書!$I35="","",申込書!$I35)</f>
        <v/>
      </c>
      <c r="G29" s="52"/>
    </row>
    <row r="30" spans="1:7" ht="20.100000000000001" customHeight="1" x14ac:dyDescent="0.4">
      <c r="A30" s="57" t="str">
        <f t="shared" si="0"/>
        <v/>
      </c>
      <c r="B30" s="56" t="str">
        <f>IF(申込書!$D36="","",申込書!$D36)&amp;""</f>
        <v/>
      </c>
      <c r="C30" s="56" t="str">
        <f>IF(申込書!$E36="","",申込書!$E36)</f>
        <v/>
      </c>
      <c r="D30" s="56" t="str">
        <f>IF(申込書!$F36="","",申込書!$F36)</f>
        <v/>
      </c>
      <c r="E30" s="56" t="str">
        <f>IF(申込書!$H36="","",申込書!$H36)</f>
        <v/>
      </c>
      <c r="F30" s="56" t="str">
        <f>IF(申込書!$I36="","",申込書!$I36)</f>
        <v/>
      </c>
      <c r="G30" s="52"/>
    </row>
    <row r="31" spans="1:7" ht="20.100000000000001" customHeight="1" x14ac:dyDescent="0.4">
      <c r="A31" s="57" t="str">
        <f t="shared" si="0"/>
        <v/>
      </c>
      <c r="B31" s="56" t="str">
        <f>IF(申込書!$D37="","",申込書!$D37)&amp;""</f>
        <v/>
      </c>
      <c r="C31" s="56" t="str">
        <f>IF(申込書!$E37="","",申込書!$E37)</f>
        <v/>
      </c>
      <c r="D31" s="56" t="str">
        <f>IF(申込書!$F37="","",申込書!$F37)</f>
        <v/>
      </c>
      <c r="E31" s="56" t="str">
        <f>IF(申込書!$H37="","",申込書!$H37)</f>
        <v/>
      </c>
      <c r="F31" s="56" t="str">
        <f>IF(申込書!$I37="","",申込書!$I37)</f>
        <v/>
      </c>
      <c r="G31" s="52"/>
    </row>
    <row r="32" spans="1:7" ht="20.100000000000001" customHeight="1" x14ac:dyDescent="0.4">
      <c r="A32" s="57" t="str">
        <f t="shared" si="0"/>
        <v/>
      </c>
      <c r="B32" s="56" t="str">
        <f>IF(申込書!$D38="","",申込書!$D38)&amp;""</f>
        <v/>
      </c>
      <c r="C32" s="56" t="str">
        <f>IF(申込書!$E38="","",申込書!$E38)</f>
        <v/>
      </c>
      <c r="D32" s="56" t="str">
        <f>IF(申込書!$F38="","",申込書!$F38)</f>
        <v/>
      </c>
      <c r="E32" s="56" t="str">
        <f>IF(申込書!$H38="","",申込書!$H38)</f>
        <v/>
      </c>
      <c r="F32" s="56" t="str">
        <f>IF(申込書!$I38="","",申込書!$I38)</f>
        <v/>
      </c>
      <c r="G32" s="52"/>
    </row>
    <row r="33" spans="1:7" ht="20.100000000000001" customHeight="1" x14ac:dyDescent="0.4">
      <c r="A33" s="57" t="str">
        <f t="shared" si="0"/>
        <v/>
      </c>
      <c r="B33" s="56" t="str">
        <f>IF(申込書!$D39="","",申込書!$D39)&amp;""</f>
        <v/>
      </c>
      <c r="C33" s="56" t="str">
        <f>IF(申込書!$E39="","",申込書!$E39)</f>
        <v/>
      </c>
      <c r="D33" s="56" t="str">
        <f>IF(申込書!$F39="","",申込書!$F39)</f>
        <v/>
      </c>
      <c r="E33" s="56" t="str">
        <f>IF(申込書!$H39="","",申込書!$H39)</f>
        <v/>
      </c>
      <c r="F33" s="56" t="str">
        <f>IF(申込書!$I39="","",申込書!$I39)</f>
        <v/>
      </c>
      <c r="G33" s="52"/>
    </row>
    <row r="34" spans="1:7" ht="20.100000000000001" customHeight="1" x14ac:dyDescent="0.4">
      <c r="A34" s="57" t="str">
        <f t="shared" si="0"/>
        <v/>
      </c>
      <c r="B34" s="56" t="str">
        <f>IF(申込書!$D40="","",申込書!$D40)&amp;""</f>
        <v/>
      </c>
      <c r="C34" s="56" t="str">
        <f>IF(申込書!$E40="","",申込書!$E40)</f>
        <v/>
      </c>
      <c r="D34" s="56" t="str">
        <f>IF(申込書!$F40="","",申込書!$F40)</f>
        <v/>
      </c>
      <c r="E34" s="56" t="str">
        <f>IF(申込書!$H40="","",申込書!$H40)</f>
        <v/>
      </c>
      <c r="F34" s="56" t="str">
        <f>IF(申込書!$I40="","",申込書!$I40)</f>
        <v/>
      </c>
      <c r="G34" s="52"/>
    </row>
    <row r="35" spans="1:7" ht="20.100000000000001" customHeight="1" x14ac:dyDescent="0.4">
      <c r="A35" s="57" t="str">
        <f t="shared" si="0"/>
        <v/>
      </c>
      <c r="B35" s="56" t="str">
        <f>IF(申込書!$D41="","",申込書!$D41)&amp;""</f>
        <v/>
      </c>
      <c r="C35" s="56" t="str">
        <f>IF(申込書!$E41="","",申込書!$E41)</f>
        <v/>
      </c>
      <c r="D35" s="56" t="str">
        <f>IF(申込書!$F41="","",申込書!$F41)</f>
        <v/>
      </c>
      <c r="E35" s="56" t="str">
        <f>IF(申込書!$H41="","",申込書!$H41)</f>
        <v/>
      </c>
      <c r="F35" s="56" t="str">
        <f>IF(申込書!$I41="","",申込書!$I41)</f>
        <v/>
      </c>
      <c r="G35" s="52"/>
    </row>
    <row r="36" spans="1:7" ht="20.100000000000001" customHeight="1" x14ac:dyDescent="0.4">
      <c r="A36" s="58" t="str">
        <f t="shared" si="0"/>
        <v/>
      </c>
      <c r="B36" s="59" t="str">
        <f>IF(申込書!$D42="","",申込書!$D42)&amp;""</f>
        <v/>
      </c>
      <c r="C36" s="59" t="str">
        <f>IF(申込書!$E42="","",申込書!$E42)</f>
        <v/>
      </c>
      <c r="D36" s="59" t="str">
        <f>IF(申込書!$F42="","",申込書!$F42)</f>
        <v/>
      </c>
      <c r="E36" s="59" t="str">
        <f>IF(申込書!$H42="","",申込書!$H42)</f>
        <v/>
      </c>
      <c r="F36" s="59" t="str">
        <f>IF(申込書!$I42="","",申込書!$I42)</f>
        <v/>
      </c>
      <c r="G36" s="53"/>
    </row>
  </sheetData>
  <sheetProtection algorithmName="SHA-512" hashValue="K8FTMOY/4QDCjAa0sy5U6ySOUK63KQ8se/6jAJPQzhCcJNwX/cu1G9mKRSZeEJ9fP0pxqEsiqtlfiWARD6fmww==" saltValue="O8Wl36XD3I/0IANhwluMAQ==" spinCount="100000" sheet="1" objects="1" scenarios="1"/>
  <mergeCells count="1">
    <mergeCell ref="A1:I1"/>
  </mergeCells>
  <phoneticPr fontId="2"/>
  <pageMargins left="0.7" right="0.7" top="0.75" bottom="0.75" header="0.3" footer="0.3"/>
  <pageSetup paperSize="9" scale="90" orientation="portrait" r:id="rId1"/>
  <colBreaks count="1" manualBreakCount="1">
    <brk id="7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3DC8-35C2-491C-AB2F-56DB22B034CF}">
  <sheetPr codeName="Sheet7">
    <tabColor rgb="FF8396AF"/>
  </sheetPr>
  <dimension ref="A1:U76"/>
  <sheetViews>
    <sheetView showGridLines="0" showZeros="0" zoomScale="80" zoomScaleNormal="80" zoomScaleSheetLayoutView="100" workbookViewId="0">
      <selection activeCell="I10" sqref="I10"/>
    </sheetView>
  </sheetViews>
  <sheetFormatPr defaultColWidth="9" defaultRowHeight="13.5" x14ac:dyDescent="0.4"/>
  <cols>
    <col min="1" max="1" width="7.875" style="1" customWidth="1"/>
    <col min="2" max="3" width="29.875" style="1" hidden="1" customWidth="1"/>
    <col min="4" max="4" width="16.5" style="1" customWidth="1"/>
    <col min="5" max="5" width="17.75" style="1" customWidth="1"/>
    <col min="6" max="6" width="5.5" style="1" bestFit="1" customWidth="1"/>
    <col min="7" max="7" width="16" style="1" customWidth="1"/>
    <col min="8" max="8" width="21.875" style="1" customWidth="1"/>
    <col min="9" max="9" width="21.375" style="1" customWidth="1"/>
    <col min="10" max="10" width="9.75" style="1" customWidth="1"/>
    <col min="11" max="11" width="7.625" style="173" customWidth="1"/>
    <col min="12" max="12" width="9.875" style="1" customWidth="1"/>
    <col min="13" max="13" width="7.625" style="173" customWidth="1"/>
    <col min="14" max="14" width="10" style="1" customWidth="1"/>
    <col min="15" max="15" width="7.875" style="1" customWidth="1"/>
    <col min="16" max="16" width="33.625" style="1" customWidth="1"/>
    <col min="17" max="17" width="9.75" style="1" customWidth="1"/>
    <col min="18" max="18" width="6.25" style="1" bestFit="1" customWidth="1"/>
    <col min="19" max="19" width="9.875" style="1" customWidth="1"/>
    <col min="20" max="20" width="6.25" style="1" bestFit="1" customWidth="1"/>
    <col min="21" max="21" width="23.25" style="1" customWidth="1"/>
    <col min="22" max="16384" width="9" style="1"/>
  </cols>
  <sheetData>
    <row r="1" spans="1:21" ht="72.75" customHeight="1" x14ac:dyDescent="0.4">
      <c r="A1" s="183" t="s">
        <v>168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171"/>
      <c r="L2" s="2"/>
    </row>
    <row r="3" spans="1:21" ht="18.75" x14ac:dyDescent="0.4">
      <c r="A3" s="30" t="s">
        <v>0</v>
      </c>
      <c r="B3" s="27"/>
      <c r="C3" s="27"/>
      <c r="D3" s="5"/>
      <c r="E3" s="3"/>
      <c r="F3" s="3"/>
      <c r="G3" s="4"/>
      <c r="H3" s="33" t="s">
        <v>2</v>
      </c>
      <c r="I3" s="62"/>
      <c r="J3" s="6"/>
      <c r="K3" s="172"/>
      <c r="L3" s="7"/>
      <c r="N3" s="184" t="s">
        <v>29</v>
      </c>
      <c r="O3" s="185"/>
      <c r="S3" s="111"/>
    </row>
    <row r="4" spans="1:21" ht="24" customHeight="1" x14ac:dyDescent="0.4">
      <c r="A4" s="186" t="s">
        <v>1</v>
      </c>
      <c r="B4" s="28"/>
      <c r="C4" s="28"/>
      <c r="D4" s="60"/>
      <c r="E4" s="8"/>
      <c r="F4" s="8"/>
      <c r="H4" s="188" t="s">
        <v>34</v>
      </c>
      <c r="I4" s="60"/>
      <c r="L4" s="9"/>
      <c r="M4" s="179"/>
      <c r="N4" s="190"/>
      <c r="O4" s="191"/>
      <c r="S4" s="28"/>
      <c r="T4" s="10"/>
    </row>
    <row r="5" spans="1:21" ht="24" customHeight="1" thickBot="1" x14ac:dyDescent="0.45">
      <c r="A5" s="187"/>
      <c r="B5" s="29"/>
      <c r="C5" s="29"/>
      <c r="D5" s="13"/>
      <c r="E5" s="11"/>
      <c r="F5" s="11"/>
      <c r="G5" s="2"/>
      <c r="H5" s="189"/>
      <c r="I5" s="13"/>
      <c r="J5" s="2"/>
      <c r="K5" s="171"/>
      <c r="L5" s="12"/>
      <c r="S5" s="111"/>
    </row>
    <row r="6" spans="1:21" ht="19.5" thickTop="1" x14ac:dyDescent="0.4">
      <c r="A6" s="31" t="s">
        <v>3</v>
      </c>
      <c r="B6" s="18"/>
      <c r="C6" s="18"/>
      <c r="D6" s="61"/>
      <c r="E6" s="11"/>
      <c r="F6" s="11"/>
      <c r="G6" s="14"/>
      <c r="H6" s="34" t="s">
        <v>4</v>
      </c>
      <c r="I6" s="61"/>
      <c r="J6" s="2"/>
      <c r="K6" s="171"/>
      <c r="L6" s="12"/>
      <c r="N6" s="192" t="s">
        <v>16</v>
      </c>
      <c r="O6" s="193"/>
      <c r="S6" s="111"/>
    </row>
    <row r="7" spans="1:21" ht="19.5" thickBot="1" x14ac:dyDescent="0.45">
      <c r="A7" s="32" t="s">
        <v>167</v>
      </c>
      <c r="B7" s="18"/>
      <c r="C7" s="18"/>
      <c r="D7" s="64"/>
      <c r="E7" s="11"/>
      <c r="F7" s="11"/>
      <c r="G7" s="14"/>
      <c r="H7" s="63" t="s">
        <v>13</v>
      </c>
      <c r="I7" s="13"/>
      <c r="J7" s="2"/>
      <c r="K7" s="171"/>
      <c r="L7" s="12"/>
      <c r="N7" s="181">
        <f>SUM(N10:N75)</f>
        <v>0</v>
      </c>
      <c r="O7" s="182"/>
      <c r="S7" s="111"/>
    </row>
    <row r="8" spans="1:21" ht="19.5" thickTop="1" x14ac:dyDescent="0.4">
      <c r="A8" s="17"/>
      <c r="B8" s="18"/>
      <c r="C8" s="18"/>
      <c r="D8" s="17"/>
      <c r="E8" s="18"/>
      <c r="F8" s="18"/>
      <c r="G8" s="18"/>
      <c r="H8" s="18"/>
      <c r="I8" s="18"/>
      <c r="J8" s="19"/>
      <c r="K8" s="174"/>
      <c r="L8" s="18"/>
      <c r="M8" s="180"/>
      <c r="N8" s="18"/>
      <c r="O8" s="2"/>
      <c r="Q8" s="19"/>
      <c r="R8" s="19"/>
      <c r="S8" s="18"/>
      <c r="T8" s="18"/>
    </row>
    <row r="9" spans="1:21" ht="20.25" customHeight="1" x14ac:dyDescent="0.4">
      <c r="A9" s="65" t="s">
        <v>14</v>
      </c>
      <c r="B9" s="66" t="s">
        <v>49</v>
      </c>
      <c r="C9" s="66" t="s">
        <v>101</v>
      </c>
      <c r="D9" s="66" t="s">
        <v>5</v>
      </c>
      <c r="E9" s="67" t="s">
        <v>6</v>
      </c>
      <c r="F9" s="66" t="s">
        <v>7</v>
      </c>
      <c r="G9" s="66" t="s">
        <v>8</v>
      </c>
      <c r="H9" s="66" t="s">
        <v>27</v>
      </c>
      <c r="I9" s="66" t="s">
        <v>17</v>
      </c>
      <c r="J9" s="67" t="s">
        <v>11</v>
      </c>
      <c r="K9" s="175" t="s">
        <v>33</v>
      </c>
      <c r="L9" s="67" t="s">
        <v>12</v>
      </c>
      <c r="M9" s="175" t="s">
        <v>33</v>
      </c>
      <c r="N9" s="67" t="s">
        <v>30</v>
      </c>
      <c r="O9" s="68" t="s">
        <v>28</v>
      </c>
      <c r="P9" s="67" t="s">
        <v>59</v>
      </c>
      <c r="Q9" s="67" t="s">
        <v>11</v>
      </c>
      <c r="R9" s="67" t="s">
        <v>33</v>
      </c>
      <c r="S9" s="67" t="s">
        <v>12</v>
      </c>
      <c r="T9" s="67" t="s">
        <v>33</v>
      </c>
      <c r="U9" s="67" t="s">
        <v>60</v>
      </c>
    </row>
    <row r="10" spans="1:21" ht="20.25" customHeight="1" x14ac:dyDescent="0.4">
      <c r="A10" s="69" t="str">
        <f>IF(D10="","",ROW()-9)</f>
        <v/>
      </c>
      <c r="B10" s="75" t="str">
        <f>H10&amp;I10</f>
        <v/>
      </c>
      <c r="C10" s="105" t="str">
        <f>H10&amp;I10&amp;P10</f>
        <v/>
      </c>
      <c r="D10" s="70"/>
      <c r="E10" s="71"/>
      <c r="F10" s="72"/>
      <c r="G10" s="73"/>
      <c r="H10" s="74"/>
      <c r="I10" s="74"/>
      <c r="J10" s="20"/>
      <c r="K10" s="176"/>
      <c r="L10" s="20"/>
      <c r="M10" s="176"/>
      <c r="N10" s="76">
        <f>IF($C10="",0,(VLOOKUP($C10,参照!$H:$I,2,FALSE)))</f>
        <v>0</v>
      </c>
      <c r="O10" s="77"/>
      <c r="P10" s="74"/>
      <c r="Q10" s="20"/>
      <c r="R10" s="21"/>
      <c r="S10" s="20"/>
      <c r="T10" s="21"/>
      <c r="U10" s="71"/>
    </row>
    <row r="11" spans="1:21" ht="20.25" customHeight="1" x14ac:dyDescent="0.4">
      <c r="A11" s="78" t="str">
        <f t="shared" ref="A11:A76" si="0">IF(D11="","",ROW()-9)</f>
        <v/>
      </c>
      <c r="B11" s="75" t="str">
        <f t="shared" ref="B11:B75" si="1">H11&amp;I11</f>
        <v/>
      </c>
      <c r="C11" s="75" t="str">
        <f>H11&amp;I11&amp;P11</f>
        <v/>
      </c>
      <c r="D11" s="79"/>
      <c r="E11" s="80"/>
      <c r="F11" s="81"/>
      <c r="G11" s="82"/>
      <c r="H11" s="195"/>
      <c r="I11" s="75"/>
      <c r="J11" s="15"/>
      <c r="K11" s="177"/>
      <c r="L11" s="15"/>
      <c r="M11" s="177"/>
      <c r="N11" s="83">
        <f>IF($C11="",0,(VLOOKUP($C11,参照!$H:$I,2,FALSE)))</f>
        <v>0</v>
      </c>
      <c r="O11" s="84"/>
      <c r="P11" s="75"/>
      <c r="Q11" s="15"/>
      <c r="R11" s="16"/>
      <c r="S11" s="15"/>
      <c r="T11" s="16"/>
      <c r="U11" s="80"/>
    </row>
    <row r="12" spans="1:21" ht="20.25" customHeight="1" x14ac:dyDescent="0.4">
      <c r="A12" s="78" t="str">
        <f t="shared" si="0"/>
        <v/>
      </c>
      <c r="B12" s="75" t="str">
        <f t="shared" si="1"/>
        <v/>
      </c>
      <c r="C12" s="75" t="str">
        <f t="shared" ref="C12:C75" si="2">H12&amp;I12&amp;P12</f>
        <v/>
      </c>
      <c r="D12" s="79"/>
      <c r="E12" s="80"/>
      <c r="F12" s="81"/>
      <c r="G12" s="82"/>
      <c r="H12" s="196"/>
      <c r="I12" s="75"/>
      <c r="J12" s="15" t="s">
        <v>221</v>
      </c>
      <c r="K12" s="177"/>
      <c r="L12" s="15"/>
      <c r="M12" s="177"/>
      <c r="N12" s="83">
        <f>IF($C12="",0,(VLOOKUP($C12,参照!$H:$I,2,FALSE)))</f>
        <v>0</v>
      </c>
      <c r="O12" s="84"/>
      <c r="P12" s="75"/>
      <c r="Q12" s="15"/>
      <c r="R12" s="16"/>
      <c r="S12" s="15"/>
      <c r="T12" s="16"/>
      <c r="U12" s="80"/>
    </row>
    <row r="13" spans="1:21" ht="20.25" customHeight="1" x14ac:dyDescent="0.4">
      <c r="A13" s="78" t="str">
        <f t="shared" si="0"/>
        <v/>
      </c>
      <c r="B13" s="75" t="str">
        <f t="shared" si="1"/>
        <v/>
      </c>
      <c r="C13" s="75" t="str">
        <f t="shared" si="2"/>
        <v/>
      </c>
      <c r="D13" s="79"/>
      <c r="E13" s="80"/>
      <c r="F13" s="81"/>
      <c r="G13" s="82"/>
      <c r="H13" s="196"/>
      <c r="I13" s="75"/>
      <c r="J13" s="15"/>
      <c r="K13" s="177"/>
      <c r="L13" s="15"/>
      <c r="M13" s="177"/>
      <c r="N13" s="83">
        <f>IF($C13="",0,(VLOOKUP($C13,参照!$H:$I,2,FALSE)))</f>
        <v>0</v>
      </c>
      <c r="O13" s="84"/>
      <c r="P13" s="75"/>
      <c r="Q13" s="15"/>
      <c r="R13" s="16"/>
      <c r="S13" s="15"/>
      <c r="T13" s="16"/>
      <c r="U13" s="80"/>
    </row>
    <row r="14" spans="1:21" ht="20.25" customHeight="1" x14ac:dyDescent="0.4">
      <c r="A14" s="78" t="str">
        <f t="shared" si="0"/>
        <v/>
      </c>
      <c r="B14" s="75" t="str">
        <f t="shared" si="1"/>
        <v/>
      </c>
      <c r="C14" s="75" t="str">
        <f t="shared" si="2"/>
        <v/>
      </c>
      <c r="D14" s="79"/>
      <c r="E14" s="80"/>
      <c r="F14" s="81"/>
      <c r="G14" s="82"/>
      <c r="H14" s="196"/>
      <c r="I14" s="75"/>
      <c r="J14" s="15"/>
      <c r="K14" s="177"/>
      <c r="L14" s="15"/>
      <c r="M14" s="177"/>
      <c r="N14" s="83">
        <f>IF($C14="",0,(VLOOKUP($C14,参照!$H:$I,2,FALSE)))</f>
        <v>0</v>
      </c>
      <c r="O14" s="84"/>
      <c r="P14" s="75"/>
      <c r="Q14" s="15"/>
      <c r="R14" s="16"/>
      <c r="S14" s="15"/>
      <c r="T14" s="16"/>
      <c r="U14" s="80"/>
    </row>
    <row r="15" spans="1:21" ht="20.25" customHeight="1" x14ac:dyDescent="0.4">
      <c r="A15" s="78" t="str">
        <f t="shared" si="0"/>
        <v/>
      </c>
      <c r="B15" s="75" t="str">
        <f t="shared" si="1"/>
        <v/>
      </c>
      <c r="C15" s="75" t="str">
        <f t="shared" si="2"/>
        <v/>
      </c>
      <c r="D15" s="79"/>
      <c r="E15" s="80"/>
      <c r="F15" s="81"/>
      <c r="G15" s="82"/>
      <c r="H15" s="196"/>
      <c r="I15" s="75"/>
      <c r="J15" s="15"/>
      <c r="K15" s="177"/>
      <c r="L15" s="15"/>
      <c r="M15" s="177"/>
      <c r="N15" s="83">
        <f>IF($C15="",0,(VLOOKUP($C15,参照!$H:$I,2,FALSE)))</f>
        <v>0</v>
      </c>
      <c r="O15" s="84"/>
      <c r="P15" s="75"/>
      <c r="Q15" s="15"/>
      <c r="R15" s="16"/>
      <c r="S15" s="15"/>
      <c r="T15" s="16"/>
      <c r="U15" s="80"/>
    </row>
    <row r="16" spans="1:21" ht="20.25" customHeight="1" x14ac:dyDescent="0.4">
      <c r="A16" s="78" t="str">
        <f t="shared" si="0"/>
        <v/>
      </c>
      <c r="B16" s="75" t="str">
        <f t="shared" si="1"/>
        <v/>
      </c>
      <c r="C16" s="75" t="str">
        <f t="shared" si="2"/>
        <v/>
      </c>
      <c r="D16" s="79"/>
      <c r="E16" s="80"/>
      <c r="F16" s="81"/>
      <c r="G16" s="82"/>
      <c r="H16" s="196"/>
      <c r="I16" s="75"/>
      <c r="J16" s="15"/>
      <c r="K16" s="177"/>
      <c r="L16" s="15"/>
      <c r="M16" s="177"/>
      <c r="N16" s="83">
        <f>IF($C16="",0,(VLOOKUP($C16,参照!$H:$I,2,FALSE)))</f>
        <v>0</v>
      </c>
      <c r="O16" s="84"/>
      <c r="P16" s="75"/>
      <c r="Q16" s="15"/>
      <c r="R16" s="16"/>
      <c r="S16" s="15"/>
      <c r="T16" s="16"/>
      <c r="U16" s="80"/>
    </row>
    <row r="17" spans="1:21" ht="20.25" customHeight="1" x14ac:dyDescent="0.4">
      <c r="A17" s="78" t="str">
        <f t="shared" si="0"/>
        <v/>
      </c>
      <c r="B17" s="75" t="str">
        <f t="shared" si="1"/>
        <v/>
      </c>
      <c r="C17" s="75" t="str">
        <f t="shared" si="2"/>
        <v/>
      </c>
      <c r="D17" s="79"/>
      <c r="E17" s="80"/>
      <c r="F17" s="81"/>
      <c r="G17" s="82"/>
      <c r="H17" s="196"/>
      <c r="I17" s="75"/>
      <c r="J17" s="15"/>
      <c r="K17" s="177"/>
      <c r="L17" s="15"/>
      <c r="M17" s="177"/>
      <c r="N17" s="83">
        <f>IF($C17="",0,(VLOOKUP($C17,参照!$H:$I,2,FALSE)))</f>
        <v>0</v>
      </c>
      <c r="O17" s="84"/>
      <c r="P17" s="75"/>
      <c r="Q17" s="15"/>
      <c r="R17" s="16"/>
      <c r="S17" s="15"/>
      <c r="T17" s="16"/>
      <c r="U17" s="80"/>
    </row>
    <row r="18" spans="1:21" ht="20.25" customHeight="1" x14ac:dyDescent="0.4">
      <c r="A18" s="78" t="str">
        <f t="shared" si="0"/>
        <v/>
      </c>
      <c r="B18" s="75" t="str">
        <f t="shared" si="1"/>
        <v/>
      </c>
      <c r="C18" s="75" t="str">
        <f t="shared" si="2"/>
        <v/>
      </c>
      <c r="D18" s="79"/>
      <c r="E18" s="80"/>
      <c r="F18" s="81"/>
      <c r="G18" s="82"/>
      <c r="H18" s="75"/>
      <c r="I18" s="75"/>
      <c r="J18" s="15"/>
      <c r="K18" s="177"/>
      <c r="L18" s="15"/>
      <c r="M18" s="177"/>
      <c r="N18" s="83">
        <f>IF($C18="",0,(VLOOKUP($C18,参照!$H:$I,2,FALSE)))</f>
        <v>0</v>
      </c>
      <c r="O18" s="84"/>
      <c r="P18" s="75"/>
      <c r="Q18" s="15"/>
      <c r="R18" s="16"/>
      <c r="S18" s="15"/>
      <c r="T18" s="16"/>
      <c r="U18" s="80"/>
    </row>
    <row r="19" spans="1:21" ht="20.25" customHeight="1" x14ac:dyDescent="0.4">
      <c r="A19" s="78" t="str">
        <f t="shared" si="0"/>
        <v/>
      </c>
      <c r="B19" s="75" t="str">
        <f t="shared" si="1"/>
        <v/>
      </c>
      <c r="C19" s="75" t="str">
        <f t="shared" si="2"/>
        <v/>
      </c>
      <c r="D19" s="79"/>
      <c r="E19" s="80"/>
      <c r="F19" s="81"/>
      <c r="G19" s="82"/>
      <c r="H19" s="195"/>
      <c r="I19" s="75"/>
      <c r="J19" s="15"/>
      <c r="K19" s="177"/>
      <c r="L19" s="15"/>
      <c r="M19" s="177"/>
      <c r="N19" s="83">
        <f>IF($C19="",0,(VLOOKUP($C19,参照!$H:$I,2,FALSE)))</f>
        <v>0</v>
      </c>
      <c r="O19" s="84"/>
      <c r="P19" s="75"/>
      <c r="Q19" s="15"/>
      <c r="R19" s="16"/>
      <c r="S19" s="15"/>
      <c r="T19" s="16"/>
      <c r="U19" s="80"/>
    </row>
    <row r="20" spans="1:21" ht="20.25" customHeight="1" x14ac:dyDescent="0.4">
      <c r="A20" s="78" t="str">
        <f t="shared" si="0"/>
        <v/>
      </c>
      <c r="B20" s="75" t="str">
        <f t="shared" si="1"/>
        <v/>
      </c>
      <c r="C20" s="75" t="str">
        <f t="shared" si="2"/>
        <v/>
      </c>
      <c r="D20" s="79"/>
      <c r="E20" s="80"/>
      <c r="F20" s="81"/>
      <c r="G20" s="82"/>
      <c r="H20" s="196"/>
      <c r="I20" s="75"/>
      <c r="J20" s="15"/>
      <c r="K20" s="177"/>
      <c r="L20" s="15"/>
      <c r="M20" s="177"/>
      <c r="N20" s="83">
        <f>IF($C20="",0,(VLOOKUP($C20,参照!$H:$I,2,FALSE)))</f>
        <v>0</v>
      </c>
      <c r="O20" s="84"/>
      <c r="P20" s="75"/>
      <c r="Q20" s="15"/>
      <c r="R20" s="16"/>
      <c r="S20" s="15"/>
      <c r="T20" s="16"/>
      <c r="U20" s="80"/>
    </row>
    <row r="21" spans="1:21" ht="20.25" customHeight="1" x14ac:dyDescent="0.4">
      <c r="A21" s="78" t="str">
        <f t="shared" si="0"/>
        <v/>
      </c>
      <c r="B21" s="75" t="str">
        <f t="shared" si="1"/>
        <v/>
      </c>
      <c r="C21" s="75" t="str">
        <f t="shared" si="2"/>
        <v/>
      </c>
      <c r="D21" s="79"/>
      <c r="E21" s="80"/>
      <c r="F21" s="81"/>
      <c r="G21" s="82"/>
      <c r="H21" s="75"/>
      <c r="I21" s="75"/>
      <c r="J21" s="15"/>
      <c r="K21" s="177"/>
      <c r="L21" s="15"/>
      <c r="M21" s="177"/>
      <c r="N21" s="83">
        <f>IF($C21="",0,(VLOOKUP($C21,参照!$H:$I,2,FALSE)))</f>
        <v>0</v>
      </c>
      <c r="O21" s="84"/>
      <c r="P21" s="75"/>
      <c r="Q21" s="15"/>
      <c r="R21" s="16"/>
      <c r="S21" s="15"/>
      <c r="T21" s="16"/>
      <c r="U21" s="80"/>
    </row>
    <row r="22" spans="1:21" ht="20.25" customHeight="1" x14ac:dyDescent="0.4">
      <c r="A22" s="78" t="str">
        <f t="shared" si="0"/>
        <v/>
      </c>
      <c r="B22" s="75" t="str">
        <f t="shared" si="1"/>
        <v/>
      </c>
      <c r="C22" s="75" t="str">
        <f t="shared" si="2"/>
        <v/>
      </c>
      <c r="D22" s="79"/>
      <c r="E22" s="80"/>
      <c r="F22" s="81"/>
      <c r="G22" s="82"/>
      <c r="H22" s="75"/>
      <c r="I22" s="75"/>
      <c r="J22" s="15"/>
      <c r="K22" s="177"/>
      <c r="L22" s="15"/>
      <c r="M22" s="177"/>
      <c r="N22" s="83">
        <f>IF($C22="",0,(VLOOKUP($C22,参照!$H:$I,2,FALSE)))</f>
        <v>0</v>
      </c>
      <c r="O22" s="84"/>
      <c r="P22" s="75"/>
      <c r="Q22" s="15"/>
      <c r="R22" s="16"/>
      <c r="S22" s="15"/>
      <c r="T22" s="16"/>
      <c r="U22" s="80"/>
    </row>
    <row r="23" spans="1:21" ht="20.25" customHeight="1" x14ac:dyDescent="0.4">
      <c r="A23" s="78" t="str">
        <f t="shared" si="0"/>
        <v/>
      </c>
      <c r="B23" s="75" t="str">
        <f t="shared" si="1"/>
        <v/>
      </c>
      <c r="C23" s="75" t="str">
        <f t="shared" si="2"/>
        <v/>
      </c>
      <c r="D23" s="79"/>
      <c r="E23" s="80"/>
      <c r="F23" s="81"/>
      <c r="G23" s="82"/>
      <c r="H23" s="75"/>
      <c r="I23" s="75"/>
      <c r="J23" s="15"/>
      <c r="K23" s="177"/>
      <c r="L23" s="15"/>
      <c r="M23" s="177"/>
      <c r="N23" s="83">
        <f>IF($C23="",0,(VLOOKUP($C23,参照!$H:$I,2,FALSE)))</f>
        <v>0</v>
      </c>
      <c r="O23" s="84"/>
      <c r="P23" s="75"/>
      <c r="Q23" s="15"/>
      <c r="R23" s="16"/>
      <c r="S23" s="15"/>
      <c r="T23" s="16"/>
      <c r="U23" s="80"/>
    </row>
    <row r="24" spans="1:21" ht="20.25" customHeight="1" x14ac:dyDescent="0.4">
      <c r="A24" s="78" t="str">
        <f t="shared" si="0"/>
        <v/>
      </c>
      <c r="B24" s="75" t="str">
        <f t="shared" si="1"/>
        <v/>
      </c>
      <c r="C24" s="75" t="str">
        <f t="shared" si="2"/>
        <v/>
      </c>
      <c r="D24" s="79"/>
      <c r="E24" s="80"/>
      <c r="F24" s="81"/>
      <c r="G24" s="82"/>
      <c r="H24" s="75"/>
      <c r="I24" s="75"/>
      <c r="J24" s="15"/>
      <c r="K24" s="177"/>
      <c r="L24" s="15"/>
      <c r="M24" s="177"/>
      <c r="N24" s="83">
        <f>IF($C24="",0,(VLOOKUP($C24,参照!$H:$I,2,FALSE)))</f>
        <v>0</v>
      </c>
      <c r="O24" s="84"/>
      <c r="P24" s="75"/>
      <c r="Q24" s="15"/>
      <c r="R24" s="16"/>
      <c r="S24" s="15"/>
      <c r="T24" s="16"/>
      <c r="U24" s="80"/>
    </row>
    <row r="25" spans="1:21" ht="20.25" customHeight="1" x14ac:dyDescent="0.4">
      <c r="A25" s="78" t="str">
        <f t="shared" si="0"/>
        <v/>
      </c>
      <c r="B25" s="75" t="str">
        <f t="shared" si="1"/>
        <v/>
      </c>
      <c r="C25" s="75" t="str">
        <f t="shared" si="2"/>
        <v/>
      </c>
      <c r="D25" s="79"/>
      <c r="E25" s="80"/>
      <c r="F25" s="81"/>
      <c r="G25" s="82"/>
      <c r="H25" s="75"/>
      <c r="I25" s="75"/>
      <c r="J25" s="15"/>
      <c r="K25" s="177"/>
      <c r="L25" s="15"/>
      <c r="M25" s="177"/>
      <c r="N25" s="83">
        <f>IF($C25="",0,(VLOOKUP($C25,参照!$H:$I,2,FALSE)))</f>
        <v>0</v>
      </c>
      <c r="O25" s="84"/>
      <c r="P25" s="75"/>
      <c r="Q25" s="15"/>
      <c r="R25" s="16"/>
      <c r="S25" s="15"/>
      <c r="T25" s="16"/>
      <c r="U25" s="80"/>
    </row>
    <row r="26" spans="1:21" ht="20.25" customHeight="1" x14ac:dyDescent="0.4">
      <c r="A26" s="78" t="str">
        <f t="shared" si="0"/>
        <v/>
      </c>
      <c r="B26" s="75" t="str">
        <f t="shared" si="1"/>
        <v/>
      </c>
      <c r="C26" s="75" t="str">
        <f t="shared" si="2"/>
        <v/>
      </c>
      <c r="D26" s="79"/>
      <c r="E26" s="80"/>
      <c r="F26" s="81"/>
      <c r="G26" s="82"/>
      <c r="H26" s="75"/>
      <c r="I26" s="75"/>
      <c r="J26" s="15"/>
      <c r="K26" s="177"/>
      <c r="L26" s="15"/>
      <c r="M26" s="177"/>
      <c r="N26" s="83">
        <f>IF($C26="",0,(VLOOKUP($C26,参照!$H:$I,2,FALSE)))</f>
        <v>0</v>
      </c>
      <c r="O26" s="84"/>
      <c r="P26" s="75"/>
      <c r="Q26" s="15"/>
      <c r="R26" s="16"/>
      <c r="S26" s="15"/>
      <c r="T26" s="16"/>
      <c r="U26" s="80"/>
    </row>
    <row r="27" spans="1:21" ht="20.25" customHeight="1" x14ac:dyDescent="0.4">
      <c r="A27" s="78" t="str">
        <f t="shared" si="0"/>
        <v/>
      </c>
      <c r="B27" s="75" t="str">
        <f t="shared" si="1"/>
        <v/>
      </c>
      <c r="C27" s="75" t="str">
        <f t="shared" si="2"/>
        <v/>
      </c>
      <c r="D27" s="79"/>
      <c r="E27" s="80"/>
      <c r="F27" s="81"/>
      <c r="G27" s="82"/>
      <c r="H27" s="75"/>
      <c r="I27" s="75"/>
      <c r="J27" s="15"/>
      <c r="K27" s="177"/>
      <c r="L27" s="15"/>
      <c r="M27" s="177"/>
      <c r="N27" s="83">
        <f>IF($C27="",0,(VLOOKUP($C27,参照!$H:$I,2,FALSE)))</f>
        <v>0</v>
      </c>
      <c r="O27" s="84"/>
      <c r="P27" s="75"/>
      <c r="Q27" s="15"/>
      <c r="R27" s="16"/>
      <c r="S27" s="15"/>
      <c r="T27" s="16"/>
      <c r="U27" s="80"/>
    </row>
    <row r="28" spans="1:21" ht="20.25" customHeight="1" x14ac:dyDescent="0.4">
      <c r="A28" s="78" t="str">
        <f t="shared" si="0"/>
        <v/>
      </c>
      <c r="B28" s="75" t="str">
        <f t="shared" si="1"/>
        <v/>
      </c>
      <c r="C28" s="75" t="str">
        <f t="shared" si="2"/>
        <v/>
      </c>
      <c r="D28" s="79"/>
      <c r="E28" s="80"/>
      <c r="F28" s="81"/>
      <c r="G28" s="82"/>
      <c r="H28" s="75"/>
      <c r="I28" s="75"/>
      <c r="J28" s="15"/>
      <c r="K28" s="177"/>
      <c r="L28" s="15"/>
      <c r="M28" s="177"/>
      <c r="N28" s="83">
        <f>IF($C28="",0,(VLOOKUP($C28,参照!$H:$I,2,FALSE)))</f>
        <v>0</v>
      </c>
      <c r="O28" s="84"/>
      <c r="P28" s="75"/>
      <c r="Q28" s="15"/>
      <c r="R28" s="16"/>
      <c r="S28" s="15"/>
      <c r="T28" s="16"/>
      <c r="U28" s="80"/>
    </row>
    <row r="29" spans="1:21" ht="20.25" customHeight="1" x14ac:dyDescent="0.4">
      <c r="A29" s="78" t="str">
        <f t="shared" si="0"/>
        <v/>
      </c>
      <c r="B29" s="75" t="str">
        <f t="shared" si="1"/>
        <v/>
      </c>
      <c r="C29" s="75" t="str">
        <f t="shared" si="2"/>
        <v/>
      </c>
      <c r="D29" s="79"/>
      <c r="E29" s="80"/>
      <c r="F29" s="81"/>
      <c r="G29" s="82"/>
      <c r="H29" s="75"/>
      <c r="I29" s="75"/>
      <c r="J29" s="15"/>
      <c r="K29" s="177"/>
      <c r="L29" s="15"/>
      <c r="M29" s="177"/>
      <c r="N29" s="83">
        <f>IF($C29="",0,(VLOOKUP($C29,参照!$H:$I,2,FALSE)))</f>
        <v>0</v>
      </c>
      <c r="O29" s="84"/>
      <c r="P29" s="75"/>
      <c r="Q29" s="15"/>
      <c r="R29" s="16"/>
      <c r="S29" s="15"/>
      <c r="T29" s="16"/>
      <c r="U29" s="80"/>
    </row>
    <row r="30" spans="1:21" ht="20.25" customHeight="1" x14ac:dyDescent="0.4">
      <c r="A30" s="78" t="str">
        <f t="shared" si="0"/>
        <v/>
      </c>
      <c r="B30" s="75" t="str">
        <f t="shared" si="1"/>
        <v/>
      </c>
      <c r="C30" s="75" t="str">
        <f t="shared" si="2"/>
        <v/>
      </c>
      <c r="D30" s="79"/>
      <c r="E30" s="80"/>
      <c r="F30" s="81"/>
      <c r="G30" s="82"/>
      <c r="H30" s="75"/>
      <c r="I30" s="75"/>
      <c r="J30" s="15"/>
      <c r="K30" s="177"/>
      <c r="L30" s="15"/>
      <c r="M30" s="177"/>
      <c r="N30" s="83">
        <f>IF($C30="",0,(VLOOKUP($C30,参照!$H:$I,2,FALSE)))</f>
        <v>0</v>
      </c>
      <c r="O30" s="84"/>
      <c r="P30" s="75"/>
      <c r="Q30" s="15"/>
      <c r="R30" s="16"/>
      <c r="S30" s="15"/>
      <c r="T30" s="16"/>
      <c r="U30" s="80"/>
    </row>
    <row r="31" spans="1:21" ht="20.25" customHeight="1" x14ac:dyDescent="0.4">
      <c r="A31" s="85" t="str">
        <f t="shared" si="0"/>
        <v/>
      </c>
      <c r="B31" s="90" t="str">
        <f t="shared" si="1"/>
        <v/>
      </c>
      <c r="C31" s="90" t="str">
        <f t="shared" si="2"/>
        <v/>
      </c>
      <c r="D31" s="86"/>
      <c r="E31" s="87"/>
      <c r="F31" s="88"/>
      <c r="G31" s="89"/>
      <c r="H31" s="197"/>
      <c r="I31" s="197"/>
      <c r="J31" s="22"/>
      <c r="K31" s="178"/>
      <c r="L31" s="22"/>
      <c r="M31" s="178"/>
      <c r="N31" s="198">
        <f>IF($C31="",0,(VLOOKUP($C31,参照!$H:$I,2,FALSE)))</f>
        <v>0</v>
      </c>
      <c r="O31" s="91"/>
      <c r="P31" s="90"/>
      <c r="Q31" s="22"/>
      <c r="R31" s="23"/>
      <c r="S31" s="22"/>
      <c r="T31" s="23"/>
      <c r="U31" s="87"/>
    </row>
    <row r="32" spans="1:21" ht="20.25" customHeight="1" x14ac:dyDescent="0.4">
      <c r="A32" s="69" t="str">
        <f t="shared" si="0"/>
        <v/>
      </c>
      <c r="B32" s="74" t="str">
        <f t="shared" si="1"/>
        <v/>
      </c>
      <c r="C32" s="74" t="str">
        <f t="shared" si="2"/>
        <v/>
      </c>
      <c r="D32" s="70"/>
      <c r="E32" s="71"/>
      <c r="F32" s="72"/>
      <c r="G32" s="73"/>
      <c r="H32" s="105"/>
      <c r="I32" s="105"/>
      <c r="J32" s="20"/>
      <c r="K32" s="176"/>
      <c r="L32" s="20"/>
      <c r="M32" s="176"/>
      <c r="N32" s="199">
        <f>IF($C32="",0,(VLOOKUP($C32,参照!$H:$I,2,FALSE)))</f>
        <v>0</v>
      </c>
      <c r="O32" s="77"/>
      <c r="P32" s="74"/>
      <c r="Q32" s="20"/>
      <c r="R32" s="21"/>
      <c r="S32" s="20"/>
      <c r="T32" s="21"/>
      <c r="U32" s="71"/>
    </row>
    <row r="33" spans="1:21" ht="20.25" customHeight="1" x14ac:dyDescent="0.4">
      <c r="A33" s="78" t="str">
        <f t="shared" si="0"/>
        <v/>
      </c>
      <c r="B33" s="75" t="str">
        <f t="shared" si="1"/>
        <v/>
      </c>
      <c r="C33" s="75" t="str">
        <f t="shared" si="2"/>
        <v/>
      </c>
      <c r="D33" s="79"/>
      <c r="E33" s="80"/>
      <c r="F33" s="81"/>
      <c r="G33" s="82"/>
      <c r="H33" s="75"/>
      <c r="I33" s="75"/>
      <c r="J33" s="15"/>
      <c r="K33" s="177"/>
      <c r="L33" s="15"/>
      <c r="M33" s="177"/>
      <c r="N33" s="83">
        <f>IF($C33="",0,(VLOOKUP($C33,参照!$H:$I,2,FALSE)))</f>
        <v>0</v>
      </c>
      <c r="O33" s="84"/>
      <c r="P33" s="75"/>
      <c r="Q33" s="15"/>
      <c r="R33" s="16"/>
      <c r="S33" s="15"/>
      <c r="T33" s="16"/>
      <c r="U33" s="80"/>
    </row>
    <row r="34" spans="1:21" ht="20.25" customHeight="1" x14ac:dyDescent="0.4">
      <c r="A34" s="78" t="str">
        <f t="shared" si="0"/>
        <v/>
      </c>
      <c r="B34" s="75" t="str">
        <f t="shared" si="1"/>
        <v/>
      </c>
      <c r="C34" s="75" t="str">
        <f t="shared" si="2"/>
        <v/>
      </c>
      <c r="D34" s="79"/>
      <c r="E34" s="80"/>
      <c r="F34" s="81"/>
      <c r="G34" s="82"/>
      <c r="H34" s="75"/>
      <c r="I34" s="75"/>
      <c r="J34" s="15"/>
      <c r="K34" s="177"/>
      <c r="L34" s="15"/>
      <c r="M34" s="177"/>
      <c r="N34" s="83">
        <f>IF($C34="",0,(VLOOKUP($C34,参照!$H:$I,2,FALSE)))</f>
        <v>0</v>
      </c>
      <c r="O34" s="84"/>
      <c r="P34" s="75"/>
      <c r="Q34" s="15"/>
      <c r="R34" s="16"/>
      <c r="S34" s="15"/>
      <c r="T34" s="16"/>
      <c r="U34" s="80"/>
    </row>
    <row r="35" spans="1:21" ht="20.25" customHeight="1" x14ac:dyDescent="0.4">
      <c r="A35" s="78" t="str">
        <f t="shared" si="0"/>
        <v/>
      </c>
      <c r="B35" s="75" t="str">
        <f t="shared" si="1"/>
        <v/>
      </c>
      <c r="C35" s="75" t="str">
        <f t="shared" si="2"/>
        <v/>
      </c>
      <c r="D35" s="79"/>
      <c r="E35" s="80"/>
      <c r="F35" s="81"/>
      <c r="G35" s="82"/>
      <c r="H35" s="75"/>
      <c r="I35" s="75"/>
      <c r="J35" s="15"/>
      <c r="K35" s="177"/>
      <c r="L35" s="15"/>
      <c r="M35" s="177"/>
      <c r="N35" s="83">
        <f>IF($C35="",0,(VLOOKUP($C35,参照!$H:$I,2,FALSE)))</f>
        <v>0</v>
      </c>
      <c r="O35" s="84"/>
      <c r="P35" s="75"/>
      <c r="Q35" s="15"/>
      <c r="R35" s="16"/>
      <c r="S35" s="15"/>
      <c r="T35" s="16"/>
      <c r="U35" s="80"/>
    </row>
    <row r="36" spans="1:21" ht="20.25" customHeight="1" x14ac:dyDescent="0.4">
      <c r="A36" s="78" t="str">
        <f t="shared" si="0"/>
        <v/>
      </c>
      <c r="B36" s="75" t="str">
        <f t="shared" si="1"/>
        <v/>
      </c>
      <c r="C36" s="75" t="str">
        <f t="shared" si="2"/>
        <v/>
      </c>
      <c r="D36" s="79"/>
      <c r="E36" s="80"/>
      <c r="F36" s="81"/>
      <c r="G36" s="82"/>
      <c r="H36" s="75"/>
      <c r="I36" s="75"/>
      <c r="J36" s="15"/>
      <c r="K36" s="177"/>
      <c r="L36" s="15"/>
      <c r="M36" s="177"/>
      <c r="N36" s="83">
        <f>IF($C36="",0,(VLOOKUP($C36,参照!$H:$I,2,FALSE)))</f>
        <v>0</v>
      </c>
      <c r="O36" s="84"/>
      <c r="P36" s="75"/>
      <c r="Q36" s="15"/>
      <c r="R36" s="16"/>
      <c r="S36" s="15"/>
      <c r="T36" s="16"/>
      <c r="U36" s="80"/>
    </row>
    <row r="37" spans="1:21" ht="20.25" customHeight="1" x14ac:dyDescent="0.4">
      <c r="A37" s="78" t="str">
        <f t="shared" si="0"/>
        <v/>
      </c>
      <c r="B37" s="75" t="str">
        <f t="shared" si="1"/>
        <v/>
      </c>
      <c r="C37" s="75" t="str">
        <f t="shared" si="2"/>
        <v/>
      </c>
      <c r="D37" s="79"/>
      <c r="E37" s="80"/>
      <c r="F37" s="81"/>
      <c r="G37" s="82"/>
      <c r="H37" s="75"/>
      <c r="I37" s="75"/>
      <c r="J37" s="15"/>
      <c r="K37" s="177"/>
      <c r="L37" s="15"/>
      <c r="M37" s="177"/>
      <c r="N37" s="83">
        <f>IF($C37="",0,(VLOOKUP($C37,参照!$H:$I,2,FALSE)))</f>
        <v>0</v>
      </c>
      <c r="O37" s="84"/>
      <c r="P37" s="75"/>
      <c r="Q37" s="15"/>
      <c r="R37" s="16"/>
      <c r="S37" s="15"/>
      <c r="T37" s="16"/>
      <c r="U37" s="80"/>
    </row>
    <row r="38" spans="1:21" ht="20.25" customHeight="1" x14ac:dyDescent="0.4">
      <c r="A38" s="78" t="str">
        <f t="shared" si="0"/>
        <v/>
      </c>
      <c r="B38" s="75" t="str">
        <f t="shared" si="1"/>
        <v/>
      </c>
      <c r="C38" s="75" t="str">
        <f t="shared" si="2"/>
        <v/>
      </c>
      <c r="D38" s="79"/>
      <c r="E38" s="80"/>
      <c r="F38" s="81"/>
      <c r="G38" s="82"/>
      <c r="H38" s="75"/>
      <c r="I38" s="75"/>
      <c r="J38" s="15"/>
      <c r="K38" s="177"/>
      <c r="L38" s="15"/>
      <c r="M38" s="177"/>
      <c r="N38" s="83">
        <f>IF($C38="",0,(VLOOKUP($C38,参照!$H:$I,2,FALSE)))</f>
        <v>0</v>
      </c>
      <c r="O38" s="84"/>
      <c r="P38" s="75"/>
      <c r="Q38" s="15"/>
      <c r="R38" s="16"/>
      <c r="S38" s="15"/>
      <c r="T38" s="16"/>
      <c r="U38" s="80"/>
    </row>
    <row r="39" spans="1:21" ht="20.25" customHeight="1" x14ac:dyDescent="0.4">
      <c r="A39" s="78" t="str">
        <f t="shared" si="0"/>
        <v/>
      </c>
      <c r="B39" s="75" t="str">
        <f t="shared" si="1"/>
        <v/>
      </c>
      <c r="C39" s="75" t="str">
        <f t="shared" si="2"/>
        <v/>
      </c>
      <c r="D39" s="79"/>
      <c r="E39" s="80"/>
      <c r="F39" s="81"/>
      <c r="G39" s="82"/>
      <c r="H39" s="75"/>
      <c r="I39" s="75"/>
      <c r="J39" s="15"/>
      <c r="K39" s="177"/>
      <c r="L39" s="15"/>
      <c r="M39" s="177"/>
      <c r="N39" s="83">
        <f>IF($C39="",0,(VLOOKUP($C39,参照!$H:$I,2,FALSE)))</f>
        <v>0</v>
      </c>
      <c r="O39" s="84"/>
      <c r="P39" s="75"/>
      <c r="Q39" s="15"/>
      <c r="R39" s="16"/>
      <c r="S39" s="15"/>
      <c r="T39" s="16"/>
      <c r="U39" s="80"/>
    </row>
    <row r="40" spans="1:21" ht="20.25" customHeight="1" x14ac:dyDescent="0.4">
      <c r="A40" s="78" t="str">
        <f t="shared" si="0"/>
        <v/>
      </c>
      <c r="B40" s="75" t="str">
        <f t="shared" si="1"/>
        <v/>
      </c>
      <c r="C40" s="75" t="str">
        <f t="shared" si="2"/>
        <v/>
      </c>
      <c r="D40" s="79"/>
      <c r="E40" s="80"/>
      <c r="F40" s="81"/>
      <c r="G40" s="82"/>
      <c r="H40" s="75"/>
      <c r="I40" s="75"/>
      <c r="J40" s="15"/>
      <c r="K40" s="177"/>
      <c r="L40" s="15"/>
      <c r="M40" s="177"/>
      <c r="N40" s="83">
        <f>IF($C40="",0,(VLOOKUP($C40,参照!$H:$I,2,FALSE)))</f>
        <v>0</v>
      </c>
      <c r="O40" s="84"/>
      <c r="P40" s="75"/>
      <c r="Q40" s="15"/>
      <c r="R40" s="16"/>
      <c r="S40" s="15"/>
      <c r="T40" s="16"/>
      <c r="U40" s="80"/>
    </row>
    <row r="41" spans="1:21" ht="20.25" customHeight="1" x14ac:dyDescent="0.4">
      <c r="A41" s="78" t="str">
        <f t="shared" si="0"/>
        <v/>
      </c>
      <c r="B41" s="75" t="str">
        <f t="shared" si="1"/>
        <v/>
      </c>
      <c r="C41" s="75" t="str">
        <f t="shared" si="2"/>
        <v/>
      </c>
      <c r="D41" s="79"/>
      <c r="E41" s="80"/>
      <c r="F41" s="81"/>
      <c r="G41" s="82"/>
      <c r="H41" s="75"/>
      <c r="I41" s="75"/>
      <c r="J41" s="15"/>
      <c r="K41" s="177"/>
      <c r="L41" s="15"/>
      <c r="M41" s="177"/>
      <c r="N41" s="83">
        <f>IF($C41="",0,(VLOOKUP($C41,参照!$H:$I,2,FALSE)))</f>
        <v>0</v>
      </c>
      <c r="O41" s="84"/>
      <c r="P41" s="75"/>
      <c r="Q41" s="15"/>
      <c r="R41" s="16"/>
      <c r="S41" s="15"/>
      <c r="T41" s="16"/>
      <c r="U41" s="80"/>
    </row>
    <row r="42" spans="1:21" ht="20.25" customHeight="1" x14ac:dyDescent="0.4">
      <c r="A42" s="78" t="str">
        <f t="shared" si="0"/>
        <v/>
      </c>
      <c r="B42" s="75" t="str">
        <f t="shared" si="1"/>
        <v/>
      </c>
      <c r="C42" s="75" t="str">
        <f t="shared" si="2"/>
        <v/>
      </c>
      <c r="D42" s="79"/>
      <c r="E42" s="80"/>
      <c r="F42" s="81"/>
      <c r="G42" s="82"/>
      <c r="H42" s="75"/>
      <c r="I42" s="75"/>
      <c r="J42" s="15"/>
      <c r="K42" s="177"/>
      <c r="L42" s="15"/>
      <c r="M42" s="177"/>
      <c r="N42" s="83">
        <f>IF($C42="",0,(VLOOKUP($C42,参照!$H:$I,2,FALSE)))</f>
        <v>0</v>
      </c>
      <c r="O42" s="84"/>
      <c r="P42" s="75"/>
      <c r="Q42" s="15"/>
      <c r="R42" s="16"/>
      <c r="S42" s="15"/>
      <c r="T42" s="16"/>
      <c r="U42" s="80"/>
    </row>
    <row r="43" spans="1:21" ht="20.25" customHeight="1" x14ac:dyDescent="0.4">
      <c r="A43" s="78" t="str">
        <f t="shared" si="0"/>
        <v/>
      </c>
      <c r="B43" s="75" t="str">
        <f t="shared" si="1"/>
        <v/>
      </c>
      <c r="C43" s="75" t="str">
        <f t="shared" si="2"/>
        <v/>
      </c>
      <c r="D43" s="79"/>
      <c r="E43" s="80"/>
      <c r="F43" s="81"/>
      <c r="G43" s="82"/>
      <c r="H43" s="75"/>
      <c r="I43" s="75"/>
      <c r="J43" s="15"/>
      <c r="K43" s="177"/>
      <c r="L43" s="15"/>
      <c r="M43" s="177"/>
      <c r="N43" s="83">
        <f>IF($C43="",0,(VLOOKUP($C43,参照!$H:$I,2,FALSE)))</f>
        <v>0</v>
      </c>
      <c r="O43" s="84"/>
      <c r="P43" s="75"/>
      <c r="Q43" s="15"/>
      <c r="R43" s="16"/>
      <c r="S43" s="15"/>
      <c r="T43" s="16"/>
      <c r="U43" s="80"/>
    </row>
    <row r="44" spans="1:21" ht="20.25" customHeight="1" x14ac:dyDescent="0.4">
      <c r="A44" s="78" t="str">
        <f t="shared" si="0"/>
        <v/>
      </c>
      <c r="B44" s="75" t="str">
        <f t="shared" si="1"/>
        <v/>
      </c>
      <c r="C44" s="75" t="str">
        <f t="shared" si="2"/>
        <v/>
      </c>
      <c r="D44" s="79"/>
      <c r="E44" s="80"/>
      <c r="F44" s="81"/>
      <c r="G44" s="82"/>
      <c r="H44" s="75"/>
      <c r="I44" s="75"/>
      <c r="J44" s="15"/>
      <c r="K44" s="177"/>
      <c r="L44" s="15"/>
      <c r="M44" s="177"/>
      <c r="N44" s="83">
        <f>IF($C44="",0,(VLOOKUP($C44,参照!$H:$I,2,FALSE)))</f>
        <v>0</v>
      </c>
      <c r="O44" s="84"/>
      <c r="P44" s="75"/>
      <c r="Q44" s="15"/>
      <c r="R44" s="16"/>
      <c r="S44" s="15"/>
      <c r="T44" s="16"/>
      <c r="U44" s="80"/>
    </row>
    <row r="45" spans="1:21" ht="20.25" customHeight="1" x14ac:dyDescent="0.4">
      <c r="A45" s="78" t="str">
        <f t="shared" si="0"/>
        <v/>
      </c>
      <c r="B45" s="75" t="str">
        <f t="shared" si="1"/>
        <v/>
      </c>
      <c r="C45" s="75" t="str">
        <f t="shared" si="2"/>
        <v/>
      </c>
      <c r="D45" s="79"/>
      <c r="E45" s="80"/>
      <c r="F45" s="81"/>
      <c r="G45" s="82"/>
      <c r="H45" s="75"/>
      <c r="I45" s="75"/>
      <c r="J45" s="15"/>
      <c r="K45" s="177"/>
      <c r="L45" s="15"/>
      <c r="M45" s="177"/>
      <c r="N45" s="83">
        <f>IF($C45="",0,(VLOOKUP($C45,参照!$H:$I,2,FALSE)))</f>
        <v>0</v>
      </c>
      <c r="O45" s="84"/>
      <c r="P45" s="75"/>
      <c r="Q45" s="15"/>
      <c r="R45" s="16"/>
      <c r="S45" s="15"/>
      <c r="T45" s="16"/>
      <c r="U45" s="80"/>
    </row>
    <row r="46" spans="1:21" ht="20.25" customHeight="1" x14ac:dyDescent="0.4">
      <c r="A46" s="78" t="str">
        <f t="shared" si="0"/>
        <v/>
      </c>
      <c r="B46" s="75" t="str">
        <f t="shared" si="1"/>
        <v/>
      </c>
      <c r="C46" s="75" t="str">
        <f t="shared" si="2"/>
        <v/>
      </c>
      <c r="D46" s="79"/>
      <c r="E46" s="80"/>
      <c r="F46" s="81"/>
      <c r="G46" s="82"/>
      <c r="H46" s="75"/>
      <c r="I46" s="75"/>
      <c r="J46" s="15"/>
      <c r="K46" s="177"/>
      <c r="L46" s="15"/>
      <c r="M46" s="177"/>
      <c r="N46" s="83">
        <f>IF($C46="",0,(VLOOKUP($C46,参照!$H:$I,2,FALSE)))</f>
        <v>0</v>
      </c>
      <c r="O46" s="84"/>
      <c r="P46" s="75"/>
      <c r="Q46" s="15"/>
      <c r="R46" s="16"/>
      <c r="S46" s="15"/>
      <c r="T46" s="16"/>
      <c r="U46" s="80"/>
    </row>
    <row r="47" spans="1:21" ht="20.25" customHeight="1" x14ac:dyDescent="0.4">
      <c r="A47" s="78" t="str">
        <f t="shared" si="0"/>
        <v/>
      </c>
      <c r="B47" s="75" t="str">
        <f t="shared" si="1"/>
        <v/>
      </c>
      <c r="C47" s="75" t="str">
        <f t="shared" si="2"/>
        <v/>
      </c>
      <c r="D47" s="79"/>
      <c r="E47" s="80"/>
      <c r="F47" s="81"/>
      <c r="G47" s="82"/>
      <c r="H47" s="75"/>
      <c r="I47" s="75"/>
      <c r="J47" s="15"/>
      <c r="K47" s="177"/>
      <c r="L47" s="15"/>
      <c r="M47" s="177"/>
      <c r="N47" s="83">
        <f>IF($C47="",0,(VLOOKUP($C47,参照!$H:$I,2,FALSE)))</f>
        <v>0</v>
      </c>
      <c r="O47" s="84"/>
      <c r="P47" s="75"/>
      <c r="Q47" s="15"/>
      <c r="R47" s="16"/>
      <c r="S47" s="15"/>
      <c r="T47" s="16"/>
      <c r="U47" s="80"/>
    </row>
    <row r="48" spans="1:21" ht="20.25" customHeight="1" x14ac:dyDescent="0.4">
      <c r="A48" s="78" t="str">
        <f t="shared" si="0"/>
        <v/>
      </c>
      <c r="B48" s="75" t="str">
        <f t="shared" si="1"/>
        <v/>
      </c>
      <c r="C48" s="75" t="str">
        <f t="shared" si="2"/>
        <v/>
      </c>
      <c r="D48" s="79"/>
      <c r="E48" s="80"/>
      <c r="F48" s="81"/>
      <c r="G48" s="82"/>
      <c r="H48" s="75"/>
      <c r="I48" s="75"/>
      <c r="J48" s="15"/>
      <c r="K48" s="177"/>
      <c r="L48" s="15"/>
      <c r="M48" s="177"/>
      <c r="N48" s="83">
        <f>IF($C48="",0,(VLOOKUP($C48,参照!$H:$I,2,FALSE)))</f>
        <v>0</v>
      </c>
      <c r="O48" s="84"/>
      <c r="P48" s="75"/>
      <c r="Q48" s="15"/>
      <c r="R48" s="16"/>
      <c r="S48" s="15"/>
      <c r="T48" s="16"/>
      <c r="U48" s="80"/>
    </row>
    <row r="49" spans="1:21" ht="20.25" customHeight="1" x14ac:dyDescent="0.4">
      <c r="A49" s="78" t="str">
        <f t="shared" si="0"/>
        <v/>
      </c>
      <c r="B49" s="75" t="str">
        <f t="shared" si="1"/>
        <v/>
      </c>
      <c r="C49" s="75" t="str">
        <f t="shared" si="2"/>
        <v/>
      </c>
      <c r="D49" s="79"/>
      <c r="E49" s="80"/>
      <c r="F49" s="81"/>
      <c r="G49" s="82"/>
      <c r="H49" s="75"/>
      <c r="I49" s="75"/>
      <c r="J49" s="15"/>
      <c r="K49" s="177"/>
      <c r="L49" s="15"/>
      <c r="M49" s="177"/>
      <c r="N49" s="83">
        <f>IF($C49="",0,(VLOOKUP($C49,参照!$H:$I,2,FALSE)))</f>
        <v>0</v>
      </c>
      <c r="O49" s="84"/>
      <c r="P49" s="75"/>
      <c r="Q49" s="15"/>
      <c r="R49" s="16"/>
      <c r="S49" s="15"/>
      <c r="T49" s="16"/>
      <c r="U49" s="80"/>
    </row>
    <row r="50" spans="1:21" ht="20.25" customHeight="1" x14ac:dyDescent="0.4">
      <c r="A50" s="78" t="str">
        <f t="shared" si="0"/>
        <v/>
      </c>
      <c r="B50" s="75" t="str">
        <f t="shared" si="1"/>
        <v/>
      </c>
      <c r="C50" s="75" t="str">
        <f t="shared" si="2"/>
        <v/>
      </c>
      <c r="D50" s="79"/>
      <c r="E50" s="80"/>
      <c r="F50" s="81"/>
      <c r="G50" s="82"/>
      <c r="H50" s="75"/>
      <c r="I50" s="75"/>
      <c r="J50" s="15"/>
      <c r="K50" s="177"/>
      <c r="L50" s="15"/>
      <c r="M50" s="177"/>
      <c r="N50" s="83">
        <f>IF($C50="",0,(VLOOKUP($C50,参照!$H:$I,2,FALSE)))</f>
        <v>0</v>
      </c>
      <c r="O50" s="84"/>
      <c r="P50" s="75"/>
      <c r="Q50" s="15"/>
      <c r="R50" s="16"/>
      <c r="S50" s="15"/>
      <c r="T50" s="16"/>
      <c r="U50" s="80"/>
    </row>
    <row r="51" spans="1:21" ht="20.25" customHeight="1" x14ac:dyDescent="0.4">
      <c r="A51" s="78" t="str">
        <f t="shared" si="0"/>
        <v/>
      </c>
      <c r="B51" s="75" t="str">
        <f t="shared" si="1"/>
        <v/>
      </c>
      <c r="C51" s="75" t="str">
        <f t="shared" si="2"/>
        <v/>
      </c>
      <c r="D51" s="79"/>
      <c r="E51" s="80"/>
      <c r="F51" s="81"/>
      <c r="G51" s="82"/>
      <c r="H51" s="75"/>
      <c r="I51" s="75"/>
      <c r="J51" s="15"/>
      <c r="K51" s="177"/>
      <c r="L51" s="15"/>
      <c r="M51" s="177"/>
      <c r="N51" s="83">
        <f>IF($C51="",0,(VLOOKUP($C51,参照!$H:$I,2,FALSE)))</f>
        <v>0</v>
      </c>
      <c r="O51" s="84"/>
      <c r="P51" s="75"/>
      <c r="Q51" s="15"/>
      <c r="R51" s="16"/>
      <c r="S51" s="15"/>
      <c r="T51" s="16"/>
      <c r="U51" s="80"/>
    </row>
    <row r="52" spans="1:21" ht="20.25" customHeight="1" x14ac:dyDescent="0.4">
      <c r="A52" s="78" t="str">
        <f t="shared" si="0"/>
        <v/>
      </c>
      <c r="B52" s="75" t="str">
        <f t="shared" si="1"/>
        <v/>
      </c>
      <c r="C52" s="75" t="str">
        <f t="shared" si="2"/>
        <v/>
      </c>
      <c r="D52" s="79"/>
      <c r="E52" s="80"/>
      <c r="F52" s="81"/>
      <c r="G52" s="82"/>
      <c r="H52" s="75"/>
      <c r="I52" s="75"/>
      <c r="J52" s="15"/>
      <c r="K52" s="177"/>
      <c r="L52" s="15"/>
      <c r="M52" s="177"/>
      <c r="N52" s="83">
        <f>IF($C52="",0,(VLOOKUP($C52,参照!$H:$I,2,FALSE)))</f>
        <v>0</v>
      </c>
      <c r="O52" s="84"/>
      <c r="P52" s="75"/>
      <c r="Q52" s="15"/>
      <c r="R52" s="16"/>
      <c r="S52" s="15"/>
      <c r="T52" s="16"/>
      <c r="U52" s="80"/>
    </row>
    <row r="53" spans="1:21" ht="20.25" customHeight="1" x14ac:dyDescent="0.4">
      <c r="A53" s="78" t="str">
        <f t="shared" si="0"/>
        <v/>
      </c>
      <c r="B53" s="75" t="str">
        <f t="shared" si="1"/>
        <v/>
      </c>
      <c r="C53" s="75" t="str">
        <f t="shared" si="2"/>
        <v/>
      </c>
      <c r="D53" s="79"/>
      <c r="E53" s="80"/>
      <c r="F53" s="81"/>
      <c r="G53" s="82"/>
      <c r="H53" s="75"/>
      <c r="I53" s="75"/>
      <c r="J53" s="15"/>
      <c r="K53" s="177"/>
      <c r="L53" s="15"/>
      <c r="M53" s="177"/>
      <c r="N53" s="83">
        <f>IF($C53="",0,(VLOOKUP($C53,参照!$H:$I,2,FALSE)))</f>
        <v>0</v>
      </c>
      <c r="O53" s="84"/>
      <c r="P53" s="75"/>
      <c r="Q53" s="15"/>
      <c r="R53" s="16"/>
      <c r="S53" s="15"/>
      <c r="T53" s="16"/>
      <c r="U53" s="80"/>
    </row>
    <row r="54" spans="1:21" ht="20.25" customHeight="1" x14ac:dyDescent="0.4">
      <c r="A54" s="78"/>
      <c r="B54" s="75"/>
      <c r="C54" s="75"/>
      <c r="D54" s="79"/>
      <c r="E54" s="80"/>
      <c r="F54" s="81"/>
      <c r="G54" s="82"/>
      <c r="H54" s="75"/>
      <c r="I54" s="75"/>
      <c r="J54" s="15"/>
      <c r="K54" s="177"/>
      <c r="L54" s="15"/>
      <c r="M54" s="177"/>
      <c r="N54" s="83"/>
      <c r="O54" s="84"/>
      <c r="P54" s="75"/>
      <c r="Q54" s="15"/>
      <c r="R54" s="16"/>
      <c r="S54" s="15"/>
      <c r="T54" s="16"/>
      <c r="U54" s="80"/>
    </row>
    <row r="55" spans="1:21" ht="20.25" customHeight="1" x14ac:dyDescent="0.4">
      <c r="A55" s="78"/>
      <c r="B55" s="75"/>
      <c r="C55" s="75"/>
      <c r="D55" s="79"/>
      <c r="E55" s="80"/>
      <c r="F55" s="81"/>
      <c r="G55" s="82"/>
      <c r="H55" s="75"/>
      <c r="I55" s="75"/>
      <c r="J55" s="15"/>
      <c r="K55" s="177"/>
      <c r="L55" s="15"/>
      <c r="M55" s="177"/>
      <c r="N55" s="83"/>
      <c r="O55" s="84"/>
      <c r="P55" s="75"/>
      <c r="Q55" s="15"/>
      <c r="R55" s="16"/>
      <c r="S55" s="15"/>
      <c r="T55" s="16"/>
      <c r="U55" s="80"/>
    </row>
    <row r="56" spans="1:21" ht="20.25" customHeight="1" x14ac:dyDescent="0.4">
      <c r="A56" s="78"/>
      <c r="B56" s="75"/>
      <c r="C56" s="75"/>
      <c r="D56" s="79"/>
      <c r="E56" s="80"/>
      <c r="F56" s="81"/>
      <c r="G56" s="82"/>
      <c r="H56" s="75"/>
      <c r="I56" s="75"/>
      <c r="J56" s="15"/>
      <c r="K56" s="177"/>
      <c r="L56" s="15"/>
      <c r="M56" s="177"/>
      <c r="N56" s="83"/>
      <c r="O56" s="84"/>
      <c r="P56" s="75"/>
      <c r="Q56" s="15"/>
      <c r="R56" s="16"/>
      <c r="S56" s="15"/>
      <c r="T56" s="16"/>
      <c r="U56" s="80"/>
    </row>
    <row r="57" spans="1:21" ht="20.25" customHeight="1" x14ac:dyDescent="0.4">
      <c r="A57" s="78"/>
      <c r="B57" s="75"/>
      <c r="C57" s="75"/>
      <c r="D57" s="79"/>
      <c r="E57" s="80"/>
      <c r="F57" s="81"/>
      <c r="G57" s="82"/>
      <c r="H57" s="75"/>
      <c r="I57" s="75"/>
      <c r="J57" s="15"/>
      <c r="K57" s="177"/>
      <c r="L57" s="15"/>
      <c r="M57" s="177"/>
      <c r="N57" s="83"/>
      <c r="O57" s="84"/>
      <c r="P57" s="75"/>
      <c r="Q57" s="15"/>
      <c r="R57" s="16"/>
      <c r="S57" s="15"/>
      <c r="T57" s="16"/>
      <c r="U57" s="80"/>
    </row>
    <row r="58" spans="1:21" ht="20.25" customHeight="1" x14ac:dyDescent="0.4">
      <c r="A58" s="78"/>
      <c r="B58" s="75"/>
      <c r="C58" s="75"/>
      <c r="D58" s="79"/>
      <c r="E58" s="80"/>
      <c r="F58" s="81"/>
      <c r="G58" s="82"/>
      <c r="H58" s="75"/>
      <c r="I58" s="75"/>
      <c r="J58" s="15"/>
      <c r="K58" s="177"/>
      <c r="L58" s="15"/>
      <c r="M58" s="177"/>
      <c r="N58" s="83"/>
      <c r="O58" s="84"/>
      <c r="P58" s="75"/>
      <c r="Q58" s="15"/>
      <c r="R58" s="16"/>
      <c r="S58" s="15"/>
      <c r="T58" s="16"/>
      <c r="U58" s="80"/>
    </row>
    <row r="59" spans="1:21" ht="20.25" customHeight="1" x14ac:dyDescent="0.4">
      <c r="A59" s="78"/>
      <c r="B59" s="75"/>
      <c r="C59" s="75"/>
      <c r="D59" s="79"/>
      <c r="E59" s="80"/>
      <c r="F59" s="81"/>
      <c r="G59" s="82"/>
      <c r="H59" s="75"/>
      <c r="I59" s="75"/>
      <c r="J59" s="15"/>
      <c r="K59" s="177"/>
      <c r="L59" s="15"/>
      <c r="M59" s="177"/>
      <c r="N59" s="83"/>
      <c r="O59" s="84"/>
      <c r="P59" s="75"/>
      <c r="Q59" s="15"/>
      <c r="R59" s="16"/>
      <c r="S59" s="15"/>
      <c r="T59" s="16"/>
      <c r="U59" s="80"/>
    </row>
    <row r="60" spans="1:21" ht="20.25" customHeight="1" x14ac:dyDescent="0.4">
      <c r="A60" s="78"/>
      <c r="B60" s="75"/>
      <c r="C60" s="75"/>
      <c r="D60" s="79"/>
      <c r="E60" s="80"/>
      <c r="F60" s="81"/>
      <c r="G60" s="82"/>
      <c r="H60" s="75"/>
      <c r="I60" s="75"/>
      <c r="J60" s="15"/>
      <c r="K60" s="177"/>
      <c r="L60" s="15"/>
      <c r="M60" s="177"/>
      <c r="N60" s="83"/>
      <c r="O60" s="84"/>
      <c r="P60" s="75"/>
      <c r="Q60" s="15"/>
      <c r="R60" s="16"/>
      <c r="S60" s="15"/>
      <c r="T60" s="16"/>
      <c r="U60" s="80"/>
    </row>
    <row r="61" spans="1:21" ht="20.25" customHeight="1" x14ac:dyDescent="0.4">
      <c r="A61" s="78"/>
      <c r="B61" s="75"/>
      <c r="C61" s="75"/>
      <c r="D61" s="79"/>
      <c r="E61" s="80"/>
      <c r="F61" s="81"/>
      <c r="G61" s="82"/>
      <c r="H61" s="75"/>
      <c r="I61" s="75"/>
      <c r="J61" s="15"/>
      <c r="K61" s="177"/>
      <c r="L61" s="15"/>
      <c r="M61" s="177"/>
      <c r="N61" s="83"/>
      <c r="O61" s="84"/>
      <c r="P61" s="75"/>
      <c r="Q61" s="15"/>
      <c r="R61" s="16"/>
      <c r="S61" s="15"/>
      <c r="T61" s="16"/>
      <c r="U61" s="80"/>
    </row>
    <row r="62" spans="1:21" ht="20.25" customHeight="1" x14ac:dyDescent="0.4">
      <c r="A62" s="78"/>
      <c r="B62" s="75"/>
      <c r="C62" s="75"/>
      <c r="D62" s="79"/>
      <c r="E62" s="80"/>
      <c r="F62" s="81"/>
      <c r="G62" s="82"/>
      <c r="H62" s="75"/>
      <c r="I62" s="75"/>
      <c r="J62" s="15"/>
      <c r="K62" s="177"/>
      <c r="L62" s="15"/>
      <c r="M62" s="177"/>
      <c r="N62" s="83"/>
      <c r="O62" s="84"/>
      <c r="P62" s="75"/>
      <c r="Q62" s="15"/>
      <c r="R62" s="16"/>
      <c r="S62" s="15"/>
      <c r="T62" s="16"/>
      <c r="U62" s="80"/>
    </row>
    <row r="63" spans="1:21" ht="20.25" customHeight="1" x14ac:dyDescent="0.4">
      <c r="A63" s="78"/>
      <c r="B63" s="75"/>
      <c r="C63" s="75"/>
      <c r="D63" s="79"/>
      <c r="E63" s="80"/>
      <c r="F63" s="81"/>
      <c r="G63" s="82"/>
      <c r="H63" s="75"/>
      <c r="I63" s="75"/>
      <c r="J63" s="15"/>
      <c r="K63" s="177"/>
      <c r="L63" s="15"/>
      <c r="M63" s="177"/>
      <c r="N63" s="83"/>
      <c r="O63" s="84"/>
      <c r="P63" s="75"/>
      <c r="Q63" s="15"/>
      <c r="R63" s="16"/>
      <c r="S63" s="15"/>
      <c r="T63" s="16"/>
      <c r="U63" s="80"/>
    </row>
    <row r="64" spans="1:21" ht="20.25" customHeight="1" x14ac:dyDescent="0.4">
      <c r="A64" s="78"/>
      <c r="B64" s="75"/>
      <c r="C64" s="75"/>
      <c r="D64" s="79"/>
      <c r="E64" s="80"/>
      <c r="F64" s="81"/>
      <c r="G64" s="82"/>
      <c r="H64" s="75"/>
      <c r="I64" s="75"/>
      <c r="J64" s="15"/>
      <c r="K64" s="177"/>
      <c r="L64" s="15"/>
      <c r="M64" s="177"/>
      <c r="N64" s="83"/>
      <c r="O64" s="84"/>
      <c r="P64" s="75"/>
      <c r="Q64" s="15"/>
      <c r="R64" s="16"/>
      <c r="S64" s="15"/>
      <c r="T64" s="16"/>
      <c r="U64" s="80"/>
    </row>
    <row r="65" spans="1:21" ht="20.25" customHeight="1" x14ac:dyDescent="0.4">
      <c r="A65" s="78"/>
      <c r="B65" s="75"/>
      <c r="C65" s="75"/>
      <c r="D65" s="79"/>
      <c r="E65" s="80"/>
      <c r="F65" s="81"/>
      <c r="G65" s="82"/>
      <c r="H65" s="75"/>
      <c r="I65" s="75"/>
      <c r="J65" s="15"/>
      <c r="K65" s="177"/>
      <c r="L65" s="15"/>
      <c r="M65" s="177"/>
      <c r="N65" s="83"/>
      <c r="O65" s="84"/>
      <c r="P65" s="75"/>
      <c r="Q65" s="15"/>
      <c r="R65" s="16"/>
      <c r="S65" s="15"/>
      <c r="T65" s="16"/>
      <c r="U65" s="80"/>
    </row>
    <row r="66" spans="1:21" ht="20.25" customHeight="1" x14ac:dyDescent="0.4">
      <c r="A66" s="78" t="str">
        <f t="shared" si="0"/>
        <v/>
      </c>
      <c r="B66" s="75" t="str">
        <f t="shared" si="1"/>
        <v/>
      </c>
      <c r="C66" s="75" t="str">
        <f t="shared" si="2"/>
        <v/>
      </c>
      <c r="D66" s="79"/>
      <c r="E66" s="80"/>
      <c r="F66" s="81"/>
      <c r="G66" s="82"/>
      <c r="H66" s="75"/>
      <c r="I66" s="75"/>
      <c r="J66" s="15"/>
      <c r="K66" s="177"/>
      <c r="L66" s="15"/>
      <c r="M66" s="177"/>
      <c r="N66" s="83">
        <f>IF($C66="",0,(VLOOKUP($C66,参照!$H:$I,2,FALSE)))</f>
        <v>0</v>
      </c>
      <c r="O66" s="84"/>
      <c r="P66" s="75"/>
      <c r="Q66" s="15"/>
      <c r="R66" s="16"/>
      <c r="S66" s="15"/>
      <c r="T66" s="16"/>
      <c r="U66" s="80"/>
    </row>
    <row r="67" spans="1:21" ht="20.25" customHeight="1" x14ac:dyDescent="0.4">
      <c r="A67" s="78" t="str">
        <f t="shared" si="0"/>
        <v/>
      </c>
      <c r="B67" s="75" t="str">
        <f t="shared" si="1"/>
        <v/>
      </c>
      <c r="C67" s="75" t="str">
        <f t="shared" si="2"/>
        <v/>
      </c>
      <c r="D67" s="79"/>
      <c r="E67" s="80"/>
      <c r="F67" s="81"/>
      <c r="G67" s="82"/>
      <c r="H67" s="75"/>
      <c r="I67" s="75"/>
      <c r="J67" s="15"/>
      <c r="K67" s="177"/>
      <c r="L67" s="15"/>
      <c r="M67" s="177"/>
      <c r="N67" s="83">
        <f>IF($C67="",0,(VLOOKUP($C67,参照!$H:$I,2,FALSE)))</f>
        <v>0</v>
      </c>
      <c r="O67" s="84"/>
      <c r="P67" s="75"/>
      <c r="Q67" s="15"/>
      <c r="R67" s="16"/>
      <c r="S67" s="15"/>
      <c r="T67" s="16"/>
      <c r="U67" s="80"/>
    </row>
    <row r="68" spans="1:21" ht="20.25" customHeight="1" x14ac:dyDescent="0.4">
      <c r="A68" s="78" t="str">
        <f t="shared" si="0"/>
        <v/>
      </c>
      <c r="B68" s="75" t="str">
        <f t="shared" si="1"/>
        <v/>
      </c>
      <c r="C68" s="75" t="str">
        <f t="shared" si="2"/>
        <v/>
      </c>
      <c r="D68" s="79"/>
      <c r="E68" s="80"/>
      <c r="F68" s="81"/>
      <c r="G68" s="82"/>
      <c r="H68" s="75"/>
      <c r="I68" s="75"/>
      <c r="J68" s="15"/>
      <c r="K68" s="177"/>
      <c r="L68" s="15"/>
      <c r="M68" s="177"/>
      <c r="N68" s="83">
        <f>IF($C68="",0,(VLOOKUP($C68,参照!$H:$I,2,FALSE)))</f>
        <v>0</v>
      </c>
      <c r="O68" s="84"/>
      <c r="P68" s="75"/>
      <c r="Q68" s="15"/>
      <c r="R68" s="16"/>
      <c r="S68" s="15"/>
      <c r="T68" s="16"/>
      <c r="U68" s="80"/>
    </row>
    <row r="69" spans="1:21" ht="20.25" customHeight="1" x14ac:dyDescent="0.4">
      <c r="A69" s="78" t="str">
        <f t="shared" si="0"/>
        <v/>
      </c>
      <c r="B69" s="75" t="str">
        <f t="shared" si="1"/>
        <v/>
      </c>
      <c r="C69" s="75" t="str">
        <f t="shared" si="2"/>
        <v/>
      </c>
      <c r="D69" s="79"/>
      <c r="E69" s="80"/>
      <c r="F69" s="81"/>
      <c r="G69" s="82"/>
      <c r="H69" s="75"/>
      <c r="I69" s="75"/>
      <c r="J69" s="15"/>
      <c r="K69" s="177"/>
      <c r="L69" s="15"/>
      <c r="M69" s="177"/>
      <c r="N69" s="83">
        <f>IF($C69="",0,(VLOOKUP($C69,参照!$H:$I,2,FALSE)))</f>
        <v>0</v>
      </c>
      <c r="O69" s="84"/>
      <c r="P69" s="75"/>
      <c r="Q69" s="15"/>
      <c r="R69" s="16"/>
      <c r="S69" s="15"/>
      <c r="T69" s="16"/>
      <c r="U69" s="80"/>
    </row>
    <row r="70" spans="1:21" ht="20.25" customHeight="1" x14ac:dyDescent="0.4">
      <c r="A70" s="78" t="str">
        <f t="shared" si="0"/>
        <v/>
      </c>
      <c r="B70" s="75" t="str">
        <f t="shared" si="1"/>
        <v/>
      </c>
      <c r="C70" s="75" t="str">
        <f t="shared" si="2"/>
        <v/>
      </c>
      <c r="D70" s="79"/>
      <c r="E70" s="80"/>
      <c r="F70" s="81"/>
      <c r="G70" s="82"/>
      <c r="H70" s="75"/>
      <c r="I70" s="75"/>
      <c r="J70" s="15"/>
      <c r="K70" s="177"/>
      <c r="L70" s="15"/>
      <c r="M70" s="177"/>
      <c r="N70" s="83">
        <f>IF($C70="",0,(VLOOKUP($C70,参照!$H:$I,2,FALSE)))</f>
        <v>0</v>
      </c>
      <c r="O70" s="84"/>
      <c r="P70" s="75"/>
      <c r="Q70" s="15"/>
      <c r="R70" s="16"/>
      <c r="S70" s="15"/>
      <c r="T70" s="16"/>
      <c r="U70" s="80"/>
    </row>
    <row r="71" spans="1:21" ht="20.25" customHeight="1" x14ac:dyDescent="0.4">
      <c r="A71" s="78" t="str">
        <f t="shared" si="0"/>
        <v/>
      </c>
      <c r="B71" s="75" t="str">
        <f t="shared" si="1"/>
        <v/>
      </c>
      <c r="C71" s="75" t="str">
        <f t="shared" si="2"/>
        <v/>
      </c>
      <c r="D71" s="79"/>
      <c r="E71" s="80"/>
      <c r="F71" s="81"/>
      <c r="G71" s="82"/>
      <c r="H71" s="75"/>
      <c r="I71" s="75"/>
      <c r="J71" s="15"/>
      <c r="K71" s="177"/>
      <c r="L71" s="15"/>
      <c r="M71" s="177"/>
      <c r="N71" s="83">
        <f>IF($C71="",0,(VLOOKUP($C71,参照!$H:$I,2,FALSE)))</f>
        <v>0</v>
      </c>
      <c r="O71" s="84"/>
      <c r="P71" s="75"/>
      <c r="Q71" s="15"/>
      <c r="R71" s="16"/>
      <c r="S71" s="15"/>
      <c r="T71" s="16"/>
      <c r="U71" s="80"/>
    </row>
    <row r="72" spans="1:21" ht="20.25" customHeight="1" x14ac:dyDescent="0.4">
      <c r="A72" s="78" t="str">
        <f t="shared" si="0"/>
        <v/>
      </c>
      <c r="B72" s="75" t="str">
        <f t="shared" si="1"/>
        <v/>
      </c>
      <c r="C72" s="75" t="str">
        <f t="shared" si="2"/>
        <v/>
      </c>
      <c r="D72" s="79"/>
      <c r="E72" s="80"/>
      <c r="F72" s="81"/>
      <c r="G72" s="82"/>
      <c r="H72" s="75"/>
      <c r="I72" s="75"/>
      <c r="J72" s="15"/>
      <c r="K72" s="177"/>
      <c r="L72" s="15"/>
      <c r="M72" s="177"/>
      <c r="N72" s="83">
        <f>IF($C72="",0,(VLOOKUP($C72,参照!$H:$I,2,FALSE)))</f>
        <v>0</v>
      </c>
      <c r="O72" s="84"/>
      <c r="P72" s="75"/>
      <c r="Q72" s="15"/>
      <c r="R72" s="16"/>
      <c r="S72" s="15"/>
      <c r="T72" s="16"/>
      <c r="U72" s="80"/>
    </row>
    <row r="73" spans="1:21" ht="20.25" customHeight="1" x14ac:dyDescent="0.4">
      <c r="A73" s="78" t="str">
        <f t="shared" si="0"/>
        <v/>
      </c>
      <c r="B73" s="75" t="str">
        <f t="shared" si="1"/>
        <v/>
      </c>
      <c r="C73" s="75" t="str">
        <f t="shared" si="2"/>
        <v/>
      </c>
      <c r="D73" s="79"/>
      <c r="E73" s="80"/>
      <c r="F73" s="81"/>
      <c r="G73" s="82"/>
      <c r="H73" s="75"/>
      <c r="I73" s="75"/>
      <c r="J73" s="15"/>
      <c r="K73" s="177"/>
      <c r="L73" s="15"/>
      <c r="M73" s="177"/>
      <c r="N73" s="83">
        <f>IF($C73="",0,(VLOOKUP($C73,参照!$H:$I,2,FALSE)))</f>
        <v>0</v>
      </c>
      <c r="O73" s="84"/>
      <c r="P73" s="75"/>
      <c r="Q73" s="15"/>
      <c r="R73" s="16"/>
      <c r="S73" s="15"/>
      <c r="T73" s="16"/>
      <c r="U73" s="80"/>
    </row>
    <row r="74" spans="1:21" ht="20.25" customHeight="1" x14ac:dyDescent="0.4">
      <c r="A74" s="78" t="str">
        <f t="shared" si="0"/>
        <v/>
      </c>
      <c r="B74" s="75" t="str">
        <f t="shared" si="1"/>
        <v/>
      </c>
      <c r="C74" s="75" t="str">
        <f t="shared" si="2"/>
        <v/>
      </c>
      <c r="D74" s="79"/>
      <c r="E74" s="80"/>
      <c r="F74" s="81"/>
      <c r="G74" s="82"/>
      <c r="H74" s="75"/>
      <c r="I74" s="75"/>
      <c r="J74" s="15"/>
      <c r="K74" s="177"/>
      <c r="L74" s="15"/>
      <c r="M74" s="177"/>
      <c r="N74" s="83">
        <f>IF($C74="",0,(VLOOKUP($C74,参照!$H:$I,2,FALSE)))</f>
        <v>0</v>
      </c>
      <c r="O74" s="84"/>
      <c r="P74" s="75"/>
      <c r="Q74" s="15"/>
      <c r="R74" s="16"/>
      <c r="S74" s="15"/>
      <c r="T74" s="16"/>
      <c r="U74" s="80"/>
    </row>
    <row r="75" spans="1:21" ht="20.25" customHeight="1" x14ac:dyDescent="0.4">
      <c r="A75" s="85" t="str">
        <f t="shared" si="0"/>
        <v/>
      </c>
      <c r="B75" s="90" t="str">
        <f t="shared" si="1"/>
        <v/>
      </c>
      <c r="C75" s="90" t="str">
        <f t="shared" si="2"/>
        <v/>
      </c>
      <c r="D75" s="86"/>
      <c r="E75" s="87"/>
      <c r="F75" s="88"/>
      <c r="G75" s="89"/>
      <c r="H75" s="90"/>
      <c r="I75" s="90"/>
      <c r="J75" s="22"/>
      <c r="K75" s="178"/>
      <c r="L75" s="22"/>
      <c r="M75" s="178"/>
      <c r="N75" s="92">
        <f>IF($C75="",0,(VLOOKUP($C75,参照!$H:$I,2,FALSE)))</f>
        <v>0</v>
      </c>
      <c r="O75" s="91"/>
      <c r="P75" s="90"/>
      <c r="Q75" s="22"/>
      <c r="R75" s="23"/>
      <c r="S75" s="22"/>
      <c r="T75" s="23"/>
      <c r="U75" s="87"/>
    </row>
    <row r="76" spans="1:21" ht="14.25" customHeight="1" x14ac:dyDescent="0.4">
      <c r="A76" s="1" t="str">
        <f t="shared" si="0"/>
        <v/>
      </c>
    </row>
  </sheetData>
  <sheetProtection algorithmName="SHA-512" hashValue="R6GKjFySWiLFMOEqV6nCyv+K8xvb/9wZzWg2MjX/TIiqkPziCNtrTtXh8sevbtEUbFtkHr+4GFQOhHm3mug3pw==" saltValue="+w+BzBqlz87XCf8WTuRIsw==" spinCount="100000" sheet="1" objects="1" scenarios="1"/>
  <dataConsolidate/>
  <mergeCells count="7">
    <mergeCell ref="A1:O1"/>
    <mergeCell ref="N7:O7"/>
    <mergeCell ref="N3:O3"/>
    <mergeCell ref="A4:A5"/>
    <mergeCell ref="H4:H5"/>
    <mergeCell ref="N4:O4"/>
    <mergeCell ref="N6:O6"/>
  </mergeCells>
  <phoneticPr fontId="2"/>
  <conditionalFormatting sqref="N4">
    <cfRule type="expression" dxfId="11" priority="1">
      <formula>COUNTIF($I$9:$I$76,"生活習慣病予防健診")&gt;=1</formula>
    </cfRule>
  </conditionalFormatting>
  <conditionalFormatting sqref="O10:O25">
    <cfRule type="expression" dxfId="10" priority="2">
      <formula>COUNTIF($I10,"生活習慣病予防健診")&gt;=1</formula>
    </cfRule>
  </conditionalFormatting>
  <conditionalFormatting sqref="O26:O28 O49">
    <cfRule type="expression" dxfId="9" priority="15">
      <formula>COUNTIF($I30,"生活習慣病予防健診")&gt;=1</formula>
    </cfRule>
  </conditionalFormatting>
  <conditionalFormatting sqref="O29:O48 O66 O72:O74">
    <cfRule type="expression" dxfId="8" priority="3">
      <formula>COUNTIF($I31,"生活習慣病予防健診")&gt;=1</formula>
    </cfRule>
  </conditionalFormatting>
  <conditionalFormatting sqref="O50:O52">
    <cfRule type="expression" dxfId="7" priority="17">
      <formula>COUNTIF($I66,"生活習慣病予防健診")&gt;=1</formula>
    </cfRule>
  </conditionalFormatting>
  <conditionalFormatting sqref="O53:O54">
    <cfRule type="expression" dxfId="6" priority="19">
      <formula>COUNTIF($I67,"生活習慣病予防健診")&gt;=1</formula>
    </cfRule>
  </conditionalFormatting>
  <conditionalFormatting sqref="O55">
    <cfRule type="expression" dxfId="5" priority="26">
      <formula>COUNTIF(#REF!,"生活習慣病予防健診")&gt;=1</formula>
    </cfRule>
  </conditionalFormatting>
  <conditionalFormatting sqref="O56:O60">
    <cfRule type="expression" dxfId="4" priority="25">
      <formula>COUNTIF($I69,"生活習慣病予防健診")&gt;=1</formula>
    </cfRule>
  </conditionalFormatting>
  <conditionalFormatting sqref="O61:O65">
    <cfRule type="expression" dxfId="3" priority="18">
      <formula>COUNTIF($I69,"生活習慣病予防健診")&gt;=1</formula>
    </cfRule>
  </conditionalFormatting>
  <conditionalFormatting sqref="O67 O75">
    <cfRule type="expression" dxfId="2" priority="22">
      <formula>COUNTIF(#REF!,"生活習慣病予防健診")&gt;=1</formula>
    </cfRule>
  </conditionalFormatting>
  <conditionalFormatting sqref="O68">
    <cfRule type="expression" dxfId="1" priority="21">
      <formula>COUNTIF($I69,"生活習慣病予防健診")&gt;=1</formula>
    </cfRule>
  </conditionalFormatting>
  <conditionalFormatting sqref="O69:O71">
    <cfRule type="expression" dxfId="0" priority="4">
      <formula>COUNTIF($I72,"生活習慣病予防健診")&gt;=1</formula>
    </cfRule>
  </conditionalFormatting>
  <dataValidations count="7">
    <dataValidation imeMode="halfKatakana" allowBlank="1" showInputMessage="1" showErrorMessage="1" sqref="D3 E10:E75 U10:U75" xr:uid="{3F8F1C1E-13C0-4021-A18B-7D7740D4D798}"/>
    <dataValidation type="list" allowBlank="1" showInputMessage="1" showErrorMessage="1" sqref="I10:I75" xr:uid="{2CF3310D-80E3-45CD-AA3F-823593857314}">
      <formula1>INDIRECT(H10)</formula1>
    </dataValidation>
    <dataValidation imeMode="halfAlpha" allowBlank="1" showInputMessage="1" showErrorMessage="1" sqref="A10:C75" xr:uid="{CE6E6694-E099-4939-ADF4-9BA46D4B9B5A}"/>
    <dataValidation type="list" allowBlank="1" showInputMessage="1" showErrorMessage="1" sqref="K10:K75 M10:M75 R10:R75 T10:T75" xr:uid="{A88C521B-7A1D-444F-A1C7-EC99FD1F7C36}">
      <formula1>健診時刻</formula1>
    </dataValidation>
    <dataValidation type="list" allowBlank="1" showInputMessage="1" showErrorMessage="1" sqref="H22:H75" xr:uid="{54384EC8-9A7A-4438-A67D-1361D2F8DB51}">
      <formula1>健診コース</formula1>
    </dataValidation>
    <dataValidation type="list" allowBlank="1" showInputMessage="1" showErrorMessage="1" sqref="F10:F75" xr:uid="{07BDE340-6ED8-4F46-95F1-7950031D5E43}">
      <formula1>"男性,女性"</formula1>
    </dataValidation>
    <dataValidation type="list" allowBlank="1" showInputMessage="1" showErrorMessage="1" sqref="P10:P75" xr:uid="{F9161139-B724-4803-BE62-4BFF1FC55090}">
      <formula1>INDIRECT(B10)</formula1>
    </dataValidation>
  </dataValidations>
  <pageMargins left="0.59055118110236227" right="0.39370078740157483" top="0.39370078740157483" bottom="0.39370078740157483" header="0.19685039370078741" footer="0.19685039370078741"/>
  <pageSetup paperSize="9" scale="80" pageOrder="overThenDown" orientation="landscape" r:id="rId1"/>
  <headerFoot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82C165-2EAE-42E3-BE6D-5C4B582BA913}">
          <x14:formula1>
            <xm:f>参照!$B$2:$B$11</xm:f>
          </x14:formula1>
          <xm:sqref>H10:H21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1756-4364-4BD3-B7D6-AE462309A195}">
  <sheetPr codeName="Sheet5">
    <pageSetUpPr fitToPage="1"/>
  </sheetPr>
  <dimension ref="A1:U136"/>
  <sheetViews>
    <sheetView view="pageBreakPreview" zoomScale="55" zoomScaleNormal="100" zoomScaleSheetLayoutView="55" workbookViewId="0">
      <selection activeCell="D87" sqref="D87:D98"/>
    </sheetView>
  </sheetViews>
  <sheetFormatPr defaultColWidth="9" defaultRowHeight="18.75" customHeight="1" x14ac:dyDescent="0.4"/>
  <cols>
    <col min="1" max="1" width="6" style="25" customWidth="1"/>
    <col min="2" max="3" width="30.875" style="108" customWidth="1"/>
    <col min="4" max="4" width="50.75" style="25" bestFit="1" customWidth="1"/>
    <col min="5" max="5" width="30.75" style="25" bestFit="1" customWidth="1"/>
    <col min="6" max="6" width="76.125" style="25" bestFit="1" customWidth="1"/>
    <col min="7" max="7" width="40.875" style="25" customWidth="1"/>
    <col min="8" max="8" width="75.5" style="25" customWidth="1"/>
    <col min="9" max="9" width="13.375" style="25" bestFit="1" customWidth="1"/>
    <col min="10" max="10" width="4.125" style="25" customWidth="1"/>
    <col min="11" max="11" width="7" style="25" bestFit="1" customWidth="1"/>
    <col min="12" max="12" width="6.625" style="93" bestFit="1" customWidth="1"/>
    <col min="13" max="13" width="7" style="93" bestFit="1" customWidth="1"/>
    <col min="14" max="21" width="4.75" style="93" bestFit="1" customWidth="1"/>
    <col min="22" max="16384" width="9" style="25"/>
  </cols>
  <sheetData>
    <row r="1" spans="1:21" ht="18.75" customHeight="1" x14ac:dyDescent="0.4">
      <c r="A1" s="24" t="s">
        <v>67</v>
      </c>
      <c r="B1" s="107" t="s">
        <v>27</v>
      </c>
      <c r="C1" s="107" t="s">
        <v>33</v>
      </c>
      <c r="D1" s="94" t="s">
        <v>41</v>
      </c>
      <c r="E1" s="94" t="s">
        <v>102</v>
      </c>
      <c r="F1" s="106" t="str">
        <f>D1&amp;E1</f>
        <v>生活習慣病予防健診集団健診_アイムビル4F</v>
      </c>
      <c r="G1" s="95"/>
      <c r="H1" s="106" t="str">
        <f>D1&amp;E1&amp;G1</f>
        <v>生活習慣病予防健診集団健診_アイムビル4F</v>
      </c>
      <c r="I1" s="96">
        <v>5500</v>
      </c>
      <c r="L1" s="93" t="s">
        <v>99</v>
      </c>
      <c r="M1" s="93" t="s">
        <v>100</v>
      </c>
      <c r="N1" s="93">
        <v>1</v>
      </c>
      <c r="O1" s="93">
        <v>2</v>
      </c>
      <c r="P1" s="93">
        <v>3</v>
      </c>
      <c r="Q1" s="93">
        <v>4</v>
      </c>
      <c r="R1" s="93">
        <v>5</v>
      </c>
      <c r="S1" s="93">
        <v>6</v>
      </c>
      <c r="T1" s="93">
        <v>7</v>
      </c>
      <c r="U1" s="93">
        <v>8</v>
      </c>
    </row>
    <row r="2" spans="1:21" ht="18.75" customHeight="1" x14ac:dyDescent="0.4">
      <c r="A2" s="26" t="s">
        <v>92</v>
      </c>
      <c r="B2" s="109" t="s">
        <v>41</v>
      </c>
      <c r="C2" s="108" t="s">
        <v>56</v>
      </c>
      <c r="D2" s="94" t="s">
        <v>41</v>
      </c>
      <c r="E2" s="94" t="s">
        <v>102</v>
      </c>
      <c r="F2" s="106" t="str">
        <f t="shared" ref="F2:F65" si="0">D2&amp;E2</f>
        <v>生活習慣病予防健診集団健診_アイムビル4F</v>
      </c>
      <c r="G2" s="95" t="s">
        <v>178</v>
      </c>
      <c r="H2" s="106" t="str">
        <f t="shared" ref="H2:H65" si="1">D2&amp;E2&amp;G2</f>
        <v>生活習慣病予防健診集団健診_アイムビル4F①胃カメラ</v>
      </c>
      <c r="I2" s="96">
        <v>9000</v>
      </c>
      <c r="K2" s="25" t="s">
        <v>92</v>
      </c>
      <c r="L2" s="93" t="s">
        <v>61</v>
      </c>
      <c r="M2" s="93">
        <f>COUNTIF($N2:$U2,"○")</f>
        <v>7</v>
      </c>
      <c r="N2" s="110" t="s">
        <v>96</v>
      </c>
      <c r="O2" s="110" t="s">
        <v>97</v>
      </c>
      <c r="P2" s="110" t="s">
        <v>96</v>
      </c>
      <c r="Q2" s="110" t="s">
        <v>96</v>
      </c>
      <c r="R2" s="110" t="s">
        <v>96</v>
      </c>
      <c r="S2" s="110" t="s">
        <v>96</v>
      </c>
      <c r="T2" s="110" t="s">
        <v>96</v>
      </c>
      <c r="U2" s="110" t="s">
        <v>96</v>
      </c>
    </row>
    <row r="3" spans="1:21" ht="18.75" customHeight="1" x14ac:dyDescent="0.4">
      <c r="A3" s="25" t="s">
        <v>93</v>
      </c>
      <c r="B3" s="109" t="s">
        <v>229</v>
      </c>
      <c r="C3" s="149">
        <v>0.375</v>
      </c>
      <c r="D3" s="94" t="s">
        <v>41</v>
      </c>
      <c r="E3" s="94" t="s">
        <v>102</v>
      </c>
      <c r="F3" s="106" t="str">
        <f t="shared" si="0"/>
        <v>生活習慣病予防健診集団健診_アイムビル4F</v>
      </c>
      <c r="G3" s="94" t="s">
        <v>119</v>
      </c>
      <c r="H3" s="106" t="str">
        <f t="shared" si="1"/>
        <v>生活習慣病予防健診集団健診_アイムビル4F③インフルエンザ予防接種</v>
      </c>
      <c r="I3" s="96">
        <v>0</v>
      </c>
      <c r="K3" s="25" t="s">
        <v>92</v>
      </c>
      <c r="L3" s="93" t="s">
        <v>62</v>
      </c>
      <c r="M3" s="93">
        <f t="shared" ref="M3:M19" si="2">COUNTIF($N3:$U3,"○")</f>
        <v>7</v>
      </c>
      <c r="N3" s="110" t="s">
        <v>96</v>
      </c>
      <c r="O3" s="110" t="s">
        <v>96</v>
      </c>
      <c r="P3" s="110" t="s">
        <v>97</v>
      </c>
      <c r="Q3" s="110" t="s">
        <v>96</v>
      </c>
      <c r="R3" s="110" t="s">
        <v>96</v>
      </c>
      <c r="S3" s="110" t="s">
        <v>96</v>
      </c>
      <c r="T3" s="110" t="s">
        <v>96</v>
      </c>
      <c r="U3" s="110" t="s">
        <v>96</v>
      </c>
    </row>
    <row r="4" spans="1:21" ht="18.75" customHeight="1" x14ac:dyDescent="0.4">
      <c r="A4" s="25" t="s">
        <v>94</v>
      </c>
      <c r="B4" s="108" t="s">
        <v>42</v>
      </c>
      <c r="C4" s="149">
        <v>0.41666666666666669</v>
      </c>
      <c r="D4" s="94" t="s">
        <v>41</v>
      </c>
      <c r="E4" s="94" t="s">
        <v>102</v>
      </c>
      <c r="F4" s="106" t="str">
        <f t="shared" si="0"/>
        <v>生活習慣病予防健診集団健診_アイムビル4F</v>
      </c>
      <c r="G4" s="94" t="s">
        <v>210</v>
      </c>
      <c r="H4" s="106" t="str">
        <f t="shared" si="1"/>
        <v>生活習慣病予防健診集団健診_アイムビル4F④節目健診</v>
      </c>
      <c r="I4" s="96">
        <v>8280</v>
      </c>
      <c r="K4" s="25" t="s">
        <v>92</v>
      </c>
      <c r="L4" s="93" t="s">
        <v>63</v>
      </c>
      <c r="M4" s="93">
        <f t="shared" si="2"/>
        <v>7</v>
      </c>
      <c r="N4" s="110" t="s">
        <v>96</v>
      </c>
      <c r="O4" s="110" t="s">
        <v>97</v>
      </c>
      <c r="P4" s="110" t="s">
        <v>96</v>
      </c>
      <c r="Q4" s="110" t="s">
        <v>96</v>
      </c>
      <c r="R4" s="110" t="s">
        <v>96</v>
      </c>
      <c r="S4" s="110" t="s">
        <v>96</v>
      </c>
      <c r="T4" s="110" t="s">
        <v>96</v>
      </c>
      <c r="U4" s="110" t="s">
        <v>96</v>
      </c>
    </row>
    <row r="5" spans="1:21" ht="18.75" customHeight="1" x14ac:dyDescent="0.4">
      <c r="A5" s="25" t="s">
        <v>83</v>
      </c>
      <c r="B5" s="108" t="s">
        <v>43</v>
      </c>
      <c r="C5" s="149">
        <v>0.45833333333333331</v>
      </c>
      <c r="D5" s="94" t="s">
        <v>41</v>
      </c>
      <c r="E5" s="94" t="s">
        <v>102</v>
      </c>
      <c r="F5" s="106" t="str">
        <f t="shared" si="0"/>
        <v>生活習慣病予防健診集団健診_アイムビル4F</v>
      </c>
      <c r="G5" s="94" t="s">
        <v>120</v>
      </c>
      <c r="H5" s="106" t="str">
        <f t="shared" si="1"/>
        <v>生活習慣病予防健診集団健診_アイムビル4F⑤乳がん健診_40歳代</v>
      </c>
      <c r="I5" s="96">
        <v>7200</v>
      </c>
      <c r="K5" s="25" t="s">
        <v>92</v>
      </c>
      <c r="L5" s="93" t="s">
        <v>64</v>
      </c>
      <c r="M5" s="93">
        <f t="shared" si="2"/>
        <v>6</v>
      </c>
      <c r="N5" s="110" t="s">
        <v>96</v>
      </c>
      <c r="O5" s="110" t="s">
        <v>97</v>
      </c>
      <c r="P5" s="110" t="s">
        <v>97</v>
      </c>
      <c r="Q5" s="110" t="s">
        <v>96</v>
      </c>
      <c r="R5" s="110" t="s">
        <v>96</v>
      </c>
      <c r="S5" s="110" t="s">
        <v>96</v>
      </c>
      <c r="T5" s="110" t="s">
        <v>96</v>
      </c>
      <c r="U5" s="110" t="s">
        <v>96</v>
      </c>
    </row>
    <row r="6" spans="1:21" ht="18.75" customHeight="1" x14ac:dyDescent="0.4">
      <c r="A6" s="25" t="s">
        <v>84</v>
      </c>
      <c r="B6" s="108" t="s">
        <v>224</v>
      </c>
      <c r="C6" s="149">
        <v>0.5</v>
      </c>
      <c r="D6" s="94" t="s">
        <v>41</v>
      </c>
      <c r="E6" s="94" t="s">
        <v>102</v>
      </c>
      <c r="F6" s="106" t="str">
        <f t="shared" si="0"/>
        <v>生活習慣病予防健診集団健診_アイムビル4F</v>
      </c>
      <c r="G6" s="94" t="s">
        <v>121</v>
      </c>
      <c r="H6" s="106" t="str">
        <f t="shared" si="1"/>
        <v>生活習慣病予防健診集団健診_アイムビル4F⑥乳がん健診_50歳以上</v>
      </c>
      <c r="I6" s="96">
        <v>6480</v>
      </c>
      <c r="K6" s="25" t="s">
        <v>93</v>
      </c>
      <c r="L6" s="93" t="s">
        <v>61</v>
      </c>
      <c r="M6" s="93">
        <f t="shared" si="2"/>
        <v>3</v>
      </c>
      <c r="N6" s="93" t="s">
        <v>96</v>
      </c>
      <c r="O6" s="93" t="s">
        <v>97</v>
      </c>
      <c r="P6" s="93" t="s">
        <v>96</v>
      </c>
      <c r="Q6" s="93" t="s">
        <v>97</v>
      </c>
      <c r="R6" s="93" t="s">
        <v>97</v>
      </c>
      <c r="S6" s="93" t="s">
        <v>97</v>
      </c>
      <c r="T6" s="93" t="s">
        <v>97</v>
      </c>
      <c r="U6" s="93" t="s">
        <v>96</v>
      </c>
    </row>
    <row r="7" spans="1:21" ht="18.75" customHeight="1" x14ac:dyDescent="0.4">
      <c r="A7" s="25" t="s">
        <v>190</v>
      </c>
      <c r="B7" s="108" t="s">
        <v>46</v>
      </c>
      <c r="D7" s="94" t="s">
        <v>41</v>
      </c>
      <c r="E7" s="94" t="s">
        <v>102</v>
      </c>
      <c r="F7" s="106" t="str">
        <f t="shared" si="0"/>
        <v>生活習慣病予防健診集団健診_アイムビル4F</v>
      </c>
      <c r="G7" s="94" t="s">
        <v>122</v>
      </c>
      <c r="H7" s="106" t="str">
        <f t="shared" si="1"/>
        <v>生活習慣病予防健診集団健診_アイムビル4F⑦子宮頸がん健診_生活習慣病と併用</v>
      </c>
      <c r="I7" s="96">
        <v>6490</v>
      </c>
      <c r="K7" s="25" t="s">
        <v>93</v>
      </c>
      <c r="L7" s="93" t="s">
        <v>62</v>
      </c>
      <c r="M7" s="93">
        <f t="shared" si="2"/>
        <v>3</v>
      </c>
      <c r="N7" s="93" t="s">
        <v>96</v>
      </c>
      <c r="O7" s="93" t="s">
        <v>96</v>
      </c>
      <c r="P7" s="93" t="s">
        <v>97</v>
      </c>
      <c r="Q7" s="93" t="s">
        <v>97</v>
      </c>
      <c r="R7" s="93" t="s">
        <v>97</v>
      </c>
      <c r="S7" s="93" t="s">
        <v>97</v>
      </c>
      <c r="T7" s="93" t="s">
        <v>97</v>
      </c>
      <c r="U7" s="93" t="s">
        <v>96</v>
      </c>
    </row>
    <row r="8" spans="1:21" ht="18.75" customHeight="1" x14ac:dyDescent="0.4">
      <c r="A8" s="25" t="s">
        <v>88</v>
      </c>
      <c r="B8" s="108" t="s">
        <v>47</v>
      </c>
      <c r="D8" s="94" t="s">
        <v>41</v>
      </c>
      <c r="E8" s="94" t="s">
        <v>102</v>
      </c>
      <c r="F8" s="106" t="str">
        <f t="shared" si="0"/>
        <v>生活習慣病予防健診集団健診_アイムビル4F</v>
      </c>
      <c r="G8" s="94" t="s">
        <v>123</v>
      </c>
      <c r="H8" s="106" t="str">
        <f t="shared" si="1"/>
        <v>生活習慣病予防健診集団健診_アイムビル4F⑧子宮頸がん健診_単独</v>
      </c>
      <c r="I8" s="96">
        <v>6490</v>
      </c>
      <c r="K8" s="25" t="s">
        <v>93</v>
      </c>
      <c r="L8" s="93" t="s">
        <v>63</v>
      </c>
      <c r="M8" s="93">
        <f t="shared" si="2"/>
        <v>2</v>
      </c>
      <c r="N8" s="93" t="s">
        <v>96</v>
      </c>
      <c r="O8" s="93" t="s">
        <v>97</v>
      </c>
      <c r="P8" s="93" t="s">
        <v>97</v>
      </c>
      <c r="Q8" s="93" t="s">
        <v>97</v>
      </c>
      <c r="R8" s="93" t="s">
        <v>97</v>
      </c>
      <c r="S8" s="93" t="s">
        <v>97</v>
      </c>
      <c r="T8" s="93" t="s">
        <v>97</v>
      </c>
      <c r="U8" s="93" t="s">
        <v>96</v>
      </c>
    </row>
    <row r="9" spans="1:21" ht="18.75" customHeight="1" x14ac:dyDescent="0.4">
      <c r="A9" s="25" t="s">
        <v>89</v>
      </c>
      <c r="B9" s="108" t="s">
        <v>26</v>
      </c>
      <c r="D9" s="94" t="s">
        <v>124</v>
      </c>
      <c r="E9" s="94" t="s">
        <v>125</v>
      </c>
      <c r="F9" s="106" t="str">
        <f t="shared" ref="F9:F14" si="3">D9&amp;E9</f>
        <v>生活習慣病予防健診集団健診_アイムビル4F</v>
      </c>
      <c r="G9" s="94" t="s">
        <v>128</v>
      </c>
      <c r="H9" s="106" t="str">
        <f t="shared" ref="H9:H14" si="4">D9&amp;E9&amp;G9</f>
        <v>生活習慣病予防健診集団健診_アイムビル4F①胃ｶﾒﾗ＋③ｲﾝﾌﾙ</v>
      </c>
      <c r="I9" s="96">
        <v>0</v>
      </c>
      <c r="K9" s="25" t="s">
        <v>93</v>
      </c>
      <c r="L9" s="93" t="s">
        <v>65</v>
      </c>
      <c r="M9" s="93">
        <f t="shared" si="2"/>
        <v>2</v>
      </c>
      <c r="N9" s="93" t="s">
        <v>96</v>
      </c>
      <c r="O9" s="93" t="s">
        <v>97</v>
      </c>
      <c r="P9" s="93" t="s">
        <v>97</v>
      </c>
      <c r="Q9" s="93" t="s">
        <v>97</v>
      </c>
      <c r="R9" s="93" t="s">
        <v>97</v>
      </c>
      <c r="S9" s="93" t="s">
        <v>97</v>
      </c>
      <c r="T9" s="93" t="s">
        <v>97</v>
      </c>
      <c r="U9" s="93" t="s">
        <v>96</v>
      </c>
    </row>
    <row r="10" spans="1:21" ht="18.75" customHeight="1" x14ac:dyDescent="0.4">
      <c r="B10" s="108" t="s">
        <v>66</v>
      </c>
      <c r="D10" s="94" t="s">
        <v>124</v>
      </c>
      <c r="E10" s="94" t="s">
        <v>125</v>
      </c>
      <c r="F10" s="106" t="str">
        <f t="shared" ref="F10:F12" si="5">D10&amp;E10</f>
        <v>生活習慣病予防健診集団健診_アイムビル4F</v>
      </c>
      <c r="G10" s="94" t="s">
        <v>134</v>
      </c>
      <c r="H10" s="106" t="str">
        <f t="shared" ref="H10:H12" si="6">D10&amp;E10&amp;G10</f>
        <v>生活習慣病予防健診集団健診_アイムビル4F①胃ｶﾒﾗ＋⑤乳がん40</v>
      </c>
      <c r="I10" s="96">
        <v>10700</v>
      </c>
      <c r="K10" s="25" t="s">
        <v>93</v>
      </c>
      <c r="L10" s="93" t="s">
        <v>95</v>
      </c>
      <c r="M10" s="93">
        <f t="shared" si="2"/>
        <v>2</v>
      </c>
      <c r="N10" s="93" t="s">
        <v>96</v>
      </c>
      <c r="O10" s="93" t="s">
        <v>97</v>
      </c>
      <c r="P10" s="93" t="s">
        <v>97</v>
      </c>
      <c r="Q10" s="93" t="s">
        <v>97</v>
      </c>
      <c r="R10" s="93" t="s">
        <v>97</v>
      </c>
      <c r="S10" s="93" t="s">
        <v>97</v>
      </c>
      <c r="T10" s="93" t="s">
        <v>97</v>
      </c>
      <c r="U10" s="93" t="s">
        <v>96</v>
      </c>
    </row>
    <row r="11" spans="1:21" ht="18.75" customHeight="1" x14ac:dyDescent="0.4">
      <c r="B11" s="108" t="s">
        <v>106</v>
      </c>
      <c r="D11" s="94" t="s">
        <v>124</v>
      </c>
      <c r="E11" s="94" t="s">
        <v>125</v>
      </c>
      <c r="F11" s="106" t="str">
        <f t="shared" si="5"/>
        <v>生活習慣病予防健診集団健診_アイムビル4F</v>
      </c>
      <c r="G11" s="94" t="s">
        <v>135</v>
      </c>
      <c r="H11" s="106" t="str">
        <f t="shared" si="6"/>
        <v>生活習慣病予防健診集団健診_アイムビル4F①胃ｶﾒﾗ＋⑥乳がん50</v>
      </c>
      <c r="I11" s="96">
        <v>9980</v>
      </c>
      <c r="K11" s="25" t="s">
        <v>94</v>
      </c>
      <c r="L11" s="93" t="s">
        <v>62</v>
      </c>
      <c r="M11" s="93">
        <f t="shared" si="2"/>
        <v>3</v>
      </c>
      <c r="N11" s="93" t="s">
        <v>96</v>
      </c>
      <c r="O11" s="93" t="s">
        <v>96</v>
      </c>
      <c r="P11" s="93" t="s">
        <v>97</v>
      </c>
      <c r="Q11" s="93" t="s">
        <v>97</v>
      </c>
      <c r="R11" s="93" t="s">
        <v>97</v>
      </c>
      <c r="S11" s="93" t="s">
        <v>97</v>
      </c>
      <c r="T11" s="93" t="s">
        <v>97</v>
      </c>
      <c r="U11" s="93" t="s">
        <v>96</v>
      </c>
    </row>
    <row r="12" spans="1:21" ht="18.75" customHeight="1" x14ac:dyDescent="0.4">
      <c r="D12" s="94" t="s">
        <v>124</v>
      </c>
      <c r="E12" s="94" t="s">
        <v>125</v>
      </c>
      <c r="F12" s="106" t="str">
        <f t="shared" si="5"/>
        <v>生活習慣病予防健診集団健診_アイムビル4F</v>
      </c>
      <c r="G12" s="94" t="s">
        <v>136</v>
      </c>
      <c r="H12" s="106" t="str">
        <f t="shared" si="6"/>
        <v>生活習慣病予防健診集団健診_アイムビル4F①胃ｶﾒﾗ＋⑦子宮頸がん</v>
      </c>
      <c r="I12" s="96">
        <v>9990</v>
      </c>
      <c r="K12" s="25" t="s">
        <v>94</v>
      </c>
      <c r="L12" s="93" t="s">
        <v>63</v>
      </c>
      <c r="M12" s="93">
        <f t="shared" si="2"/>
        <v>2</v>
      </c>
      <c r="N12" s="93" t="s">
        <v>96</v>
      </c>
      <c r="O12" s="93" t="s">
        <v>97</v>
      </c>
      <c r="P12" s="93" t="s">
        <v>97</v>
      </c>
      <c r="Q12" s="93" t="s">
        <v>97</v>
      </c>
      <c r="R12" s="93" t="s">
        <v>97</v>
      </c>
      <c r="S12" s="93" t="s">
        <v>97</v>
      </c>
      <c r="T12" s="93" t="s">
        <v>97</v>
      </c>
      <c r="U12" s="93" t="s">
        <v>96</v>
      </c>
    </row>
    <row r="13" spans="1:21" ht="18.75" customHeight="1" x14ac:dyDescent="0.4">
      <c r="A13" s="24" t="s">
        <v>67</v>
      </c>
      <c r="D13" s="94" t="s">
        <v>124</v>
      </c>
      <c r="E13" s="94" t="s">
        <v>125</v>
      </c>
      <c r="F13" s="106" t="str">
        <f t="shared" si="3"/>
        <v>生活習慣病予防健診集団健診_アイムビル4F</v>
      </c>
      <c r="G13" s="94" t="s">
        <v>127</v>
      </c>
      <c r="H13" s="106" t="str">
        <f t="shared" si="4"/>
        <v>生活習慣病予防健診集団健診_アイムビル4F①胃ｶﾒﾗ＋③ｲﾝﾌﾙ＋⑤乳がん40</v>
      </c>
      <c r="I13" s="96">
        <v>0</v>
      </c>
      <c r="K13" s="25" t="s">
        <v>94</v>
      </c>
      <c r="L13" s="93" t="s">
        <v>65</v>
      </c>
      <c r="M13" s="93">
        <f t="shared" si="2"/>
        <v>2</v>
      </c>
      <c r="N13" s="93" t="s">
        <v>96</v>
      </c>
      <c r="O13" s="93" t="s">
        <v>97</v>
      </c>
      <c r="P13" s="93" t="s">
        <v>97</v>
      </c>
      <c r="Q13" s="93" t="s">
        <v>97</v>
      </c>
      <c r="R13" s="93" t="s">
        <v>97</v>
      </c>
      <c r="S13" s="93" t="s">
        <v>97</v>
      </c>
      <c r="T13" s="93" t="s">
        <v>97</v>
      </c>
      <c r="U13" s="93" t="s">
        <v>96</v>
      </c>
    </row>
    <row r="14" spans="1:21" ht="18.75" customHeight="1" x14ac:dyDescent="0.4">
      <c r="A14" s="26" t="s">
        <v>61</v>
      </c>
      <c r="D14" s="94" t="s">
        <v>124</v>
      </c>
      <c r="E14" s="94" t="s">
        <v>125</v>
      </c>
      <c r="F14" s="106" t="str">
        <f t="shared" si="3"/>
        <v>生活習慣病予防健診集団健診_アイムビル4F</v>
      </c>
      <c r="G14" s="94" t="s">
        <v>126</v>
      </c>
      <c r="H14" s="106" t="str">
        <f t="shared" si="4"/>
        <v>生活習慣病予防健診集団健診_アイムビル4F①胃ｶﾒﾗ＋③ｲﾝﾌﾙ＋⑥乳がん50</v>
      </c>
      <c r="I14" s="96">
        <v>0</v>
      </c>
      <c r="K14" s="25" t="s">
        <v>94</v>
      </c>
      <c r="L14" s="93" t="s">
        <v>95</v>
      </c>
      <c r="M14" s="93">
        <f t="shared" si="2"/>
        <v>2</v>
      </c>
      <c r="N14" s="93" t="s">
        <v>96</v>
      </c>
      <c r="O14" s="93" t="s">
        <v>97</v>
      </c>
      <c r="P14" s="93" t="s">
        <v>97</v>
      </c>
      <c r="Q14" s="93" t="s">
        <v>97</v>
      </c>
      <c r="R14" s="93" t="s">
        <v>97</v>
      </c>
      <c r="S14" s="93" t="s">
        <v>97</v>
      </c>
      <c r="T14" s="93" t="s">
        <v>97</v>
      </c>
      <c r="U14" s="93" t="s">
        <v>96</v>
      </c>
    </row>
    <row r="15" spans="1:21" ht="18.75" customHeight="1" x14ac:dyDescent="0.4">
      <c r="A15" s="25" t="s">
        <v>62</v>
      </c>
      <c r="B15" s="107" t="s">
        <v>76</v>
      </c>
      <c r="D15" s="94" t="s">
        <v>124</v>
      </c>
      <c r="E15" s="94" t="s">
        <v>125</v>
      </c>
      <c r="F15" s="106" t="str">
        <f t="shared" ref="F15:F19" si="7">D15&amp;E15</f>
        <v>生活習慣病予防健診集団健診_アイムビル4F</v>
      </c>
      <c r="G15" s="94" t="s">
        <v>129</v>
      </c>
      <c r="H15" s="106" t="str">
        <f t="shared" ref="H15:H19" si="8">D15&amp;E15&amp;G15</f>
        <v>生活習慣病予防健診集団健診_アイムビル4F①胃ｶﾒﾗ＋③ｲﾝﾌﾙ＋⑦子宮頸がん</v>
      </c>
      <c r="I15" s="96">
        <v>0</v>
      </c>
      <c r="K15" s="25" t="s">
        <v>83</v>
      </c>
      <c r="L15" s="93" t="s">
        <v>81</v>
      </c>
      <c r="M15" s="93">
        <f t="shared" si="2"/>
        <v>0</v>
      </c>
      <c r="N15" s="93" t="s">
        <v>97</v>
      </c>
      <c r="O15" s="93" t="s">
        <v>97</v>
      </c>
      <c r="P15" s="93" t="s">
        <v>98</v>
      </c>
      <c r="Q15" s="93" t="s">
        <v>98</v>
      </c>
      <c r="R15" s="93" t="s">
        <v>98</v>
      </c>
      <c r="S15" s="93" t="s">
        <v>98</v>
      </c>
      <c r="T15" s="93" t="s">
        <v>98</v>
      </c>
      <c r="U15" s="93" t="s">
        <v>98</v>
      </c>
    </row>
    <row r="16" spans="1:21" ht="18.75" customHeight="1" x14ac:dyDescent="0.4">
      <c r="A16" s="26" t="s">
        <v>63</v>
      </c>
      <c r="B16" s="109" t="s">
        <v>102</v>
      </c>
      <c r="D16" s="94" t="s">
        <v>124</v>
      </c>
      <c r="E16" s="94" t="s">
        <v>125</v>
      </c>
      <c r="F16" s="106" t="str">
        <f t="shared" si="7"/>
        <v>生活習慣病予防健診集団健診_アイムビル4F</v>
      </c>
      <c r="G16" s="94" t="s">
        <v>130</v>
      </c>
      <c r="H16" s="106" t="str">
        <f t="shared" si="8"/>
        <v>生活習慣病予防健診集団健診_アイムビル4F①胃ｶﾒﾗ＋⑤乳がん40＋⑦子宮頸がん</v>
      </c>
      <c r="I16" s="96">
        <v>11690</v>
      </c>
      <c r="K16" s="25" t="s">
        <v>84</v>
      </c>
      <c r="L16" s="93" t="s">
        <v>81</v>
      </c>
      <c r="M16" s="93">
        <f t="shared" si="2"/>
        <v>0</v>
      </c>
      <c r="N16" s="93" t="s">
        <v>97</v>
      </c>
      <c r="O16" s="93" t="s">
        <v>97</v>
      </c>
      <c r="P16" s="93" t="s">
        <v>98</v>
      </c>
      <c r="Q16" s="93" t="s">
        <v>98</v>
      </c>
      <c r="R16" s="93" t="s">
        <v>98</v>
      </c>
      <c r="S16" s="93" t="s">
        <v>98</v>
      </c>
      <c r="T16" s="93" t="s">
        <v>98</v>
      </c>
      <c r="U16" s="93" t="s">
        <v>98</v>
      </c>
    </row>
    <row r="17" spans="1:21" ht="18.75" customHeight="1" x14ac:dyDescent="0.4">
      <c r="A17" s="25" t="s">
        <v>64</v>
      </c>
      <c r="B17" s="108" t="s">
        <v>77</v>
      </c>
      <c r="D17" s="94" t="s">
        <v>124</v>
      </c>
      <c r="E17" s="94" t="s">
        <v>125</v>
      </c>
      <c r="F17" s="106" t="str">
        <f t="shared" si="7"/>
        <v>生活習慣病予防健診集団健診_アイムビル4F</v>
      </c>
      <c r="G17" s="94" t="s">
        <v>131</v>
      </c>
      <c r="H17" s="106" t="str">
        <f t="shared" si="8"/>
        <v>生活習慣病予防健診集団健診_アイムビル4F①胃ｶﾒﾗ＋⑥乳がん50＋⑦子宮頸がん</v>
      </c>
      <c r="I17" s="96">
        <v>10970</v>
      </c>
      <c r="K17" s="25" t="s">
        <v>191</v>
      </c>
      <c r="L17" s="93" t="s">
        <v>64</v>
      </c>
      <c r="M17" s="93">
        <f t="shared" si="2"/>
        <v>0</v>
      </c>
      <c r="N17" s="93" t="s">
        <v>97</v>
      </c>
      <c r="O17" s="93" t="s">
        <v>97</v>
      </c>
      <c r="P17" s="93" t="s">
        <v>98</v>
      </c>
      <c r="Q17" s="93" t="s">
        <v>98</v>
      </c>
      <c r="R17" s="93" t="s">
        <v>98</v>
      </c>
      <c r="S17" s="93" t="s">
        <v>98</v>
      </c>
      <c r="T17" s="93" t="s">
        <v>98</v>
      </c>
      <c r="U17" s="93" t="s">
        <v>98</v>
      </c>
    </row>
    <row r="18" spans="1:21" ht="18.75" customHeight="1" x14ac:dyDescent="0.4">
      <c r="A18" s="26" t="s">
        <v>65</v>
      </c>
      <c r="B18" s="108" t="s">
        <v>78</v>
      </c>
      <c r="D18" s="94" t="s">
        <v>124</v>
      </c>
      <c r="E18" s="94" t="s">
        <v>125</v>
      </c>
      <c r="F18" s="106" t="str">
        <f t="shared" si="7"/>
        <v>生活習慣病予防健診集団健診_アイムビル4F</v>
      </c>
      <c r="G18" s="94" t="s">
        <v>132</v>
      </c>
      <c r="H18" s="106" t="str">
        <f t="shared" si="8"/>
        <v>生活習慣病予防健診集団健診_アイムビル4F①胃ｶﾒﾗ＋③ｲﾝﾌﾙ＋⑤乳がん40＋⑦子宮頸がん</v>
      </c>
      <c r="I18" s="96">
        <v>0</v>
      </c>
      <c r="K18" s="25" t="s">
        <v>88</v>
      </c>
      <c r="L18" s="93" t="s">
        <v>64</v>
      </c>
      <c r="M18" s="93">
        <f t="shared" si="2"/>
        <v>0</v>
      </c>
      <c r="N18" s="93" t="s">
        <v>97</v>
      </c>
      <c r="O18" s="93" t="s">
        <v>97</v>
      </c>
      <c r="P18" s="93" t="s">
        <v>98</v>
      </c>
      <c r="Q18" s="93" t="s">
        <v>98</v>
      </c>
      <c r="R18" s="93" t="s">
        <v>98</v>
      </c>
      <c r="S18" s="93" t="s">
        <v>98</v>
      </c>
      <c r="T18" s="93" t="s">
        <v>98</v>
      </c>
      <c r="U18" s="93" t="s">
        <v>98</v>
      </c>
    </row>
    <row r="19" spans="1:21" ht="18.75" customHeight="1" x14ac:dyDescent="0.4">
      <c r="A19" s="25" t="s">
        <v>80</v>
      </c>
      <c r="B19" s="108" t="s">
        <v>25</v>
      </c>
      <c r="D19" s="94" t="s">
        <v>124</v>
      </c>
      <c r="E19" s="94" t="s">
        <v>125</v>
      </c>
      <c r="F19" s="106" t="str">
        <f t="shared" si="7"/>
        <v>生活習慣病予防健診集団健診_アイムビル4F</v>
      </c>
      <c r="G19" s="94" t="s">
        <v>133</v>
      </c>
      <c r="H19" s="106" t="str">
        <f t="shared" si="8"/>
        <v>生活習慣病予防健診集団健診_アイムビル4F①胃ｶﾒﾗ＋③ｲﾝﾌﾙ＋⑥乳がん50＋⑦子宮頸がん</v>
      </c>
      <c r="I19" s="96">
        <v>0</v>
      </c>
      <c r="K19" s="25" t="s">
        <v>89</v>
      </c>
      <c r="L19" s="93" t="s">
        <v>64</v>
      </c>
      <c r="M19" s="93">
        <f t="shared" si="2"/>
        <v>0</v>
      </c>
      <c r="N19" s="93" t="s">
        <v>97</v>
      </c>
      <c r="O19" s="93" t="s">
        <v>97</v>
      </c>
      <c r="P19" s="93" t="s">
        <v>98</v>
      </c>
      <c r="Q19" s="93" t="s">
        <v>98</v>
      </c>
      <c r="R19" s="93" t="s">
        <v>98</v>
      </c>
      <c r="S19" s="93" t="s">
        <v>98</v>
      </c>
      <c r="T19" s="93" t="s">
        <v>98</v>
      </c>
      <c r="U19" s="93" t="s">
        <v>98</v>
      </c>
    </row>
    <row r="20" spans="1:21" ht="18.75" customHeight="1" x14ac:dyDescent="0.4">
      <c r="A20" s="26" t="s">
        <v>81</v>
      </c>
      <c r="B20" s="108" t="s">
        <v>44</v>
      </c>
      <c r="D20" s="94" t="s">
        <v>124</v>
      </c>
      <c r="E20" s="94" t="s">
        <v>125</v>
      </c>
      <c r="F20" s="106" t="str">
        <f>D20&amp;E20</f>
        <v>生活習慣病予防健診集団健診_アイムビル4F</v>
      </c>
      <c r="G20" s="94" t="s">
        <v>211</v>
      </c>
      <c r="H20" s="106" t="str">
        <f>D20&amp;E20&amp;G20</f>
        <v>生活習慣病予防健診集団健診_アイムビル4F③ｲﾝﾌﾙ＋④節目健診</v>
      </c>
      <c r="I20" s="96">
        <v>0</v>
      </c>
    </row>
    <row r="21" spans="1:21" ht="18.75" customHeight="1" x14ac:dyDescent="0.4">
      <c r="A21" s="25" t="s">
        <v>82</v>
      </c>
      <c r="B21" s="108" t="s">
        <v>45</v>
      </c>
      <c r="D21" s="94" t="s">
        <v>124</v>
      </c>
      <c r="E21" s="94" t="s">
        <v>125</v>
      </c>
      <c r="F21" s="106" t="str">
        <f t="shared" ref="F21:F23" si="9">D21&amp;E21</f>
        <v>生活習慣病予防健診集団健診_アイムビル4F</v>
      </c>
      <c r="G21" s="94" t="s">
        <v>148</v>
      </c>
      <c r="H21" s="106" t="str">
        <f t="shared" ref="H21:H23" si="10">D21&amp;E21&amp;G21</f>
        <v>生活習慣病予防健診集団健診_アイムビル4F③ｲﾝﾌﾙ＋⑤乳がん40＋⑦子宮頸がん</v>
      </c>
      <c r="I21" s="96">
        <v>0</v>
      </c>
    </row>
    <row r="22" spans="1:21" ht="18.75" customHeight="1" x14ac:dyDescent="0.4">
      <c r="B22" s="108" t="s">
        <v>50</v>
      </c>
      <c r="D22" s="94" t="s">
        <v>124</v>
      </c>
      <c r="E22" s="94" t="s">
        <v>125</v>
      </c>
      <c r="F22" s="106" t="str">
        <f t="shared" si="9"/>
        <v>生活習慣病予防健診集団健診_アイムビル4F</v>
      </c>
      <c r="G22" s="94" t="s">
        <v>149</v>
      </c>
      <c r="H22" s="106" t="str">
        <f t="shared" si="10"/>
        <v>生活習慣病予防健診集団健診_アイムビル4F③ｲﾝﾌﾙ＋⑥乳がん50＋⑦子宮頸がん</v>
      </c>
      <c r="I22" s="96">
        <v>0</v>
      </c>
    </row>
    <row r="23" spans="1:21" ht="18.75" customHeight="1" x14ac:dyDescent="0.4">
      <c r="A23" s="24" t="s">
        <v>67</v>
      </c>
      <c r="B23" s="108" t="s">
        <v>79</v>
      </c>
      <c r="D23" s="94" t="s">
        <v>124</v>
      </c>
      <c r="E23" s="94" t="s">
        <v>125</v>
      </c>
      <c r="F23" s="106" t="str">
        <f t="shared" si="9"/>
        <v>生活習慣病予防健診集団健診_アイムビル4F</v>
      </c>
      <c r="G23" s="94" t="s">
        <v>150</v>
      </c>
      <c r="H23" s="106" t="str">
        <f t="shared" si="10"/>
        <v>生活習慣病予防健診集団健診_アイムビル4F⑤乳がん40＋⑦子宮頸がん</v>
      </c>
      <c r="I23" s="96">
        <v>8190</v>
      </c>
    </row>
    <row r="24" spans="1:21" ht="18.75" customHeight="1" x14ac:dyDescent="0.4">
      <c r="A24" s="26">
        <v>1</v>
      </c>
      <c r="D24" s="94" t="s">
        <v>124</v>
      </c>
      <c r="E24" s="94" t="s">
        <v>125</v>
      </c>
      <c r="F24" s="106" t="str">
        <f>D24&amp;E24</f>
        <v>生活習慣病予防健診集団健診_アイムビル4F</v>
      </c>
      <c r="G24" s="94" t="s">
        <v>151</v>
      </c>
      <c r="H24" s="106" t="str">
        <f>D24&amp;E24&amp;G24</f>
        <v>生活習慣病予防健診集団健診_アイムビル4F⑥乳がん50＋⑦子宮頸がん</v>
      </c>
      <c r="I24" s="96">
        <v>7470</v>
      </c>
    </row>
    <row r="25" spans="1:21" ht="18.75" customHeight="1" x14ac:dyDescent="0.4">
      <c r="A25" s="25">
        <v>2</v>
      </c>
      <c r="B25" s="107" t="s">
        <v>68</v>
      </c>
      <c r="D25" s="94" t="s">
        <v>41</v>
      </c>
      <c r="E25" s="94" t="s">
        <v>58</v>
      </c>
      <c r="F25" s="106" t="str">
        <f t="shared" si="0"/>
        <v>生活習慣病予防健診いづろ今村病院</v>
      </c>
      <c r="G25" s="94"/>
      <c r="H25" s="106" t="str">
        <f t="shared" si="1"/>
        <v>生活習慣病予防健診いづろ今村病院</v>
      </c>
      <c r="I25" s="96">
        <v>5500</v>
      </c>
    </row>
    <row r="26" spans="1:21" ht="18.75" customHeight="1" x14ac:dyDescent="0.4">
      <c r="A26" s="26">
        <v>3</v>
      </c>
      <c r="B26" s="109" t="s">
        <v>69</v>
      </c>
      <c r="D26" s="94" t="s">
        <v>41</v>
      </c>
      <c r="E26" s="94" t="s">
        <v>58</v>
      </c>
      <c r="F26" s="106" t="str">
        <f t="shared" si="0"/>
        <v>生活習慣病予防健診いづろ今村病院</v>
      </c>
      <c r="G26" s="95" t="s">
        <v>176</v>
      </c>
      <c r="H26" s="106" t="str">
        <f t="shared" si="1"/>
        <v>生活習慣病予防健診いづろ今村病院①胃カメラ_鎮静剤なし</v>
      </c>
      <c r="I26" s="96">
        <v>9130</v>
      </c>
    </row>
    <row r="27" spans="1:21" ht="18.75" customHeight="1" x14ac:dyDescent="0.4">
      <c r="A27" s="25">
        <v>4</v>
      </c>
      <c r="B27" s="108" t="s">
        <v>70</v>
      </c>
      <c r="D27" s="94" t="s">
        <v>41</v>
      </c>
      <c r="E27" s="94" t="s">
        <v>58</v>
      </c>
      <c r="F27" s="106" t="str">
        <f t="shared" si="0"/>
        <v>生活習慣病予防健診いづろ今村病院</v>
      </c>
      <c r="G27" s="94" t="s">
        <v>177</v>
      </c>
      <c r="H27" s="106" t="str">
        <f t="shared" si="1"/>
        <v>生活習慣病予防健診いづろ今村病院②胃カメラ_鎮静剤あり</v>
      </c>
      <c r="I27" s="96">
        <v>11550</v>
      </c>
    </row>
    <row r="28" spans="1:21" ht="18.75" customHeight="1" x14ac:dyDescent="0.4">
      <c r="A28" s="26">
        <v>5</v>
      </c>
      <c r="B28" s="108" t="s">
        <v>71</v>
      </c>
      <c r="D28" s="94" t="s">
        <v>41</v>
      </c>
      <c r="E28" s="94" t="s">
        <v>58</v>
      </c>
      <c r="F28" s="106" t="str">
        <f t="shared" si="0"/>
        <v>生活習慣病予防健診いづろ今村病院</v>
      </c>
      <c r="G28" s="94" t="s">
        <v>210</v>
      </c>
      <c r="H28" s="106" t="str">
        <f t="shared" si="1"/>
        <v>生活習慣病予防健診いづろ今村病院④節目健診</v>
      </c>
      <c r="I28" s="96">
        <v>8280</v>
      </c>
    </row>
    <row r="29" spans="1:21" ht="18.75" customHeight="1" x14ac:dyDescent="0.4">
      <c r="A29" s="25">
        <v>6</v>
      </c>
      <c r="B29" s="108" t="s">
        <v>198</v>
      </c>
      <c r="D29" s="94" t="s">
        <v>41</v>
      </c>
      <c r="E29" s="94" t="s">
        <v>58</v>
      </c>
      <c r="F29" s="106" t="str">
        <f t="shared" si="0"/>
        <v>生活習慣病予防健診いづろ今村病院</v>
      </c>
      <c r="G29" s="94" t="s">
        <v>120</v>
      </c>
      <c r="H29" s="106" t="str">
        <f t="shared" si="1"/>
        <v>生活習慣病予防健診いづろ今村病院⑤乳がん健診_40歳代</v>
      </c>
      <c r="I29" s="96">
        <v>7200</v>
      </c>
    </row>
    <row r="30" spans="1:21" ht="18.75" customHeight="1" x14ac:dyDescent="0.4">
      <c r="A30" s="26">
        <v>7</v>
      </c>
      <c r="B30" s="108" t="s">
        <v>72</v>
      </c>
      <c r="D30" s="94" t="s">
        <v>41</v>
      </c>
      <c r="E30" s="94" t="s">
        <v>58</v>
      </c>
      <c r="F30" s="106" t="str">
        <f t="shared" si="0"/>
        <v>生活習慣病予防健診いづろ今村病院</v>
      </c>
      <c r="G30" s="94" t="s">
        <v>121</v>
      </c>
      <c r="H30" s="106" t="str">
        <f t="shared" si="1"/>
        <v>生活習慣病予防健診いづろ今村病院⑥乳がん健診_50歳以上</v>
      </c>
      <c r="I30" s="96">
        <v>6480</v>
      </c>
    </row>
    <row r="31" spans="1:21" ht="18.75" customHeight="1" x14ac:dyDescent="0.4">
      <c r="A31" s="25">
        <v>8</v>
      </c>
      <c r="B31" s="108" t="s">
        <v>73</v>
      </c>
      <c r="D31" s="94" t="s">
        <v>41</v>
      </c>
      <c r="E31" s="94" t="s">
        <v>58</v>
      </c>
      <c r="F31" s="106" t="str">
        <f t="shared" si="0"/>
        <v>生活習慣病予防健診いづろ今村病院</v>
      </c>
      <c r="G31" s="94" t="s">
        <v>122</v>
      </c>
      <c r="H31" s="106" t="str">
        <f t="shared" si="1"/>
        <v>生活習慣病予防健診いづろ今村病院⑦子宮頸がん健診_生活習慣病と併用</v>
      </c>
      <c r="I31" s="96">
        <v>6490</v>
      </c>
    </row>
    <row r="32" spans="1:21" ht="18.75" customHeight="1" x14ac:dyDescent="0.4">
      <c r="B32" s="108" t="s">
        <v>75</v>
      </c>
      <c r="D32" s="94" t="s">
        <v>41</v>
      </c>
      <c r="E32" s="94" t="s">
        <v>58</v>
      </c>
      <c r="F32" s="106" t="str">
        <f t="shared" si="0"/>
        <v>生活習慣病予防健診いづろ今村病院</v>
      </c>
      <c r="G32" s="94" t="s">
        <v>123</v>
      </c>
      <c r="H32" s="106" t="str">
        <f t="shared" si="1"/>
        <v>生活習慣病予防健診いづろ今村病院⑧子宮頸がん健診_単独</v>
      </c>
      <c r="I32" s="96">
        <v>6490</v>
      </c>
    </row>
    <row r="33" spans="2:21" ht="18.75" customHeight="1" x14ac:dyDescent="0.4">
      <c r="B33" s="108" t="s">
        <v>74</v>
      </c>
      <c r="C33" s="107" t="s">
        <v>107</v>
      </c>
      <c r="D33" s="94" t="s">
        <v>124</v>
      </c>
      <c r="E33" s="94" t="s">
        <v>58</v>
      </c>
      <c r="F33" s="106" t="str">
        <f t="shared" si="0"/>
        <v>生活習慣病予防健診いづろ今村病院</v>
      </c>
      <c r="G33" s="94" t="s">
        <v>179</v>
      </c>
      <c r="H33" s="106" t="str">
        <f t="shared" si="1"/>
        <v>生活習慣病予防健診いづろ今村病院①胃ｶﾒﾗ_鎮静剤なし＋⑤乳がん40</v>
      </c>
      <c r="I33" s="148">
        <v>10830</v>
      </c>
      <c r="K33" s="25" t="s">
        <v>93</v>
      </c>
      <c r="L33" s="93" t="s">
        <v>65</v>
      </c>
      <c r="M33" s="93">
        <f t="shared" ref="M33:M46" si="11">COUNTIF($N33:$U33,"○")</f>
        <v>2</v>
      </c>
      <c r="N33" s="93" t="s">
        <v>96</v>
      </c>
      <c r="O33" s="93" t="s">
        <v>97</v>
      </c>
      <c r="P33" s="93" t="s">
        <v>97</v>
      </c>
      <c r="Q33" s="93" t="s">
        <v>97</v>
      </c>
      <c r="R33" s="93" t="s">
        <v>97</v>
      </c>
      <c r="S33" s="93" t="s">
        <v>97</v>
      </c>
      <c r="T33" s="93" t="s">
        <v>97</v>
      </c>
      <c r="U33" s="93" t="s">
        <v>96</v>
      </c>
    </row>
    <row r="34" spans="2:21" ht="18.75" customHeight="1" x14ac:dyDescent="0.4">
      <c r="C34" s="108" t="s">
        <v>102</v>
      </c>
      <c r="D34" s="94" t="s">
        <v>124</v>
      </c>
      <c r="E34" s="94" t="s">
        <v>58</v>
      </c>
      <c r="F34" s="106" t="str">
        <f t="shared" ref="F34" si="12">D34&amp;E34</f>
        <v>生活習慣病予防健診いづろ今村病院</v>
      </c>
      <c r="G34" s="94" t="s">
        <v>180</v>
      </c>
      <c r="H34" s="106" t="str">
        <f t="shared" ref="H34" si="13">D34&amp;E34&amp;G34</f>
        <v>生活習慣病予防健診いづろ今村病院②胃ｶﾒﾗ_鎮静剤あり＋⑤乳がん40</v>
      </c>
      <c r="I34" s="148">
        <v>13250</v>
      </c>
      <c r="K34" s="25" t="s">
        <v>93</v>
      </c>
      <c r="L34" s="93" t="s">
        <v>95</v>
      </c>
      <c r="M34" s="93">
        <f t="shared" si="11"/>
        <v>2</v>
      </c>
      <c r="N34" s="93" t="s">
        <v>96</v>
      </c>
      <c r="O34" s="93" t="s">
        <v>97</v>
      </c>
      <c r="P34" s="93" t="s">
        <v>97</v>
      </c>
      <c r="Q34" s="93" t="s">
        <v>97</v>
      </c>
      <c r="R34" s="93" t="s">
        <v>97</v>
      </c>
      <c r="S34" s="93" t="s">
        <v>97</v>
      </c>
      <c r="T34" s="93" t="s">
        <v>97</v>
      </c>
      <c r="U34" s="93" t="s">
        <v>96</v>
      </c>
    </row>
    <row r="35" spans="2:21" ht="18.75" customHeight="1" x14ac:dyDescent="0.4">
      <c r="B35" s="24" t="s">
        <v>41</v>
      </c>
      <c r="C35" s="108" t="s">
        <v>24</v>
      </c>
      <c r="D35" s="94" t="s">
        <v>124</v>
      </c>
      <c r="E35" s="94" t="s">
        <v>58</v>
      </c>
      <c r="F35" s="106" t="str">
        <f t="shared" si="0"/>
        <v>生活習慣病予防健診いづろ今村病院</v>
      </c>
      <c r="G35" s="94" t="s">
        <v>181</v>
      </c>
      <c r="H35" s="106" t="str">
        <f t="shared" si="1"/>
        <v>生活習慣病予防健診いづろ今村病院①胃ｶﾒﾗ_鎮静剤なし＋⑥乳がん50</v>
      </c>
      <c r="I35" s="148">
        <v>10110</v>
      </c>
      <c r="K35" s="25" t="s">
        <v>94</v>
      </c>
      <c r="L35" s="93" t="s">
        <v>62</v>
      </c>
      <c r="M35" s="93">
        <f t="shared" si="11"/>
        <v>3</v>
      </c>
      <c r="N35" s="93" t="s">
        <v>96</v>
      </c>
      <c r="O35" s="93" t="s">
        <v>96</v>
      </c>
      <c r="P35" s="93" t="s">
        <v>97</v>
      </c>
      <c r="Q35" s="93" t="s">
        <v>97</v>
      </c>
      <c r="R35" s="93" t="s">
        <v>97</v>
      </c>
      <c r="S35" s="93" t="s">
        <v>97</v>
      </c>
      <c r="T35" s="93" t="s">
        <v>97</v>
      </c>
      <c r="U35" s="93" t="s">
        <v>96</v>
      </c>
    </row>
    <row r="36" spans="2:21" ht="18.75" customHeight="1" x14ac:dyDescent="0.4">
      <c r="B36" s="108" t="s">
        <v>41</v>
      </c>
      <c r="C36" s="108" t="s">
        <v>31</v>
      </c>
      <c r="D36" s="94" t="s">
        <v>124</v>
      </c>
      <c r="E36" s="94" t="s">
        <v>58</v>
      </c>
      <c r="F36" s="106" t="str">
        <f t="shared" ref="F36" si="14">D36&amp;E36</f>
        <v>生活習慣病予防健診いづろ今村病院</v>
      </c>
      <c r="G36" s="94" t="s">
        <v>182</v>
      </c>
      <c r="H36" s="106" t="str">
        <f t="shared" ref="H36" si="15">D36&amp;E36&amp;G36</f>
        <v>生活習慣病予防健診いづろ今村病院②胃ｶﾒﾗ_鎮静剤あり＋⑥乳がん50</v>
      </c>
      <c r="I36" s="148">
        <v>12530</v>
      </c>
      <c r="K36" s="25" t="s">
        <v>94</v>
      </c>
      <c r="L36" s="93" t="s">
        <v>63</v>
      </c>
      <c r="M36" s="93">
        <f t="shared" si="11"/>
        <v>2</v>
      </c>
      <c r="N36" s="93" t="s">
        <v>96</v>
      </c>
      <c r="O36" s="93" t="s">
        <v>97</v>
      </c>
      <c r="P36" s="93" t="s">
        <v>97</v>
      </c>
      <c r="Q36" s="93" t="s">
        <v>97</v>
      </c>
      <c r="R36" s="93" t="s">
        <v>97</v>
      </c>
      <c r="S36" s="93" t="s">
        <v>97</v>
      </c>
      <c r="T36" s="93" t="s">
        <v>97</v>
      </c>
      <c r="U36" s="93" t="s">
        <v>96</v>
      </c>
    </row>
    <row r="37" spans="2:21" ht="18.75" customHeight="1" x14ac:dyDescent="0.4">
      <c r="B37" s="108" t="s">
        <v>41</v>
      </c>
      <c r="C37" s="108" t="s">
        <v>25</v>
      </c>
      <c r="D37" s="94" t="s">
        <v>124</v>
      </c>
      <c r="E37" s="94" t="s">
        <v>58</v>
      </c>
      <c r="F37" s="106" t="str">
        <f t="shared" si="0"/>
        <v>生活習慣病予防健診いづろ今村病院</v>
      </c>
      <c r="G37" s="94" t="s">
        <v>183</v>
      </c>
      <c r="H37" s="106" t="str">
        <f t="shared" si="1"/>
        <v>生活習慣病予防健診いづろ今村病院①胃ｶﾒﾗ_鎮静剤なし＋⑦子宮頸がん</v>
      </c>
      <c r="I37" s="148">
        <v>10120</v>
      </c>
      <c r="K37" s="25" t="s">
        <v>94</v>
      </c>
      <c r="L37" s="93" t="s">
        <v>65</v>
      </c>
      <c r="M37" s="93">
        <f t="shared" si="11"/>
        <v>2</v>
      </c>
      <c r="N37" s="93" t="s">
        <v>96</v>
      </c>
      <c r="O37" s="93" t="s">
        <v>97</v>
      </c>
      <c r="P37" s="93" t="s">
        <v>97</v>
      </c>
      <c r="Q37" s="93" t="s">
        <v>97</v>
      </c>
      <c r="R37" s="93" t="s">
        <v>97</v>
      </c>
      <c r="S37" s="93" t="s">
        <v>97</v>
      </c>
      <c r="T37" s="93" t="s">
        <v>97</v>
      </c>
      <c r="U37" s="93" t="s">
        <v>96</v>
      </c>
    </row>
    <row r="38" spans="2:21" ht="18.75" customHeight="1" x14ac:dyDescent="0.4">
      <c r="B38" s="108" t="s">
        <v>41</v>
      </c>
      <c r="C38" s="108" t="s">
        <v>170</v>
      </c>
      <c r="D38" s="94" t="s">
        <v>124</v>
      </c>
      <c r="E38" s="94" t="s">
        <v>58</v>
      </c>
      <c r="F38" s="106" t="str">
        <f t="shared" ref="F38" si="16">D38&amp;E38</f>
        <v>生活習慣病予防健診いづろ今村病院</v>
      </c>
      <c r="G38" s="94" t="s">
        <v>184</v>
      </c>
      <c r="H38" s="106" t="str">
        <f t="shared" ref="H38" si="17">D38&amp;E38&amp;G38</f>
        <v>生活習慣病予防健診いづろ今村病院②胃ｶﾒﾗ_鎮静剤あり＋⑦子宮頸がん</v>
      </c>
      <c r="I38" s="148">
        <v>12540</v>
      </c>
      <c r="K38" s="25" t="s">
        <v>94</v>
      </c>
      <c r="L38" s="93" t="s">
        <v>95</v>
      </c>
      <c r="M38" s="93">
        <f t="shared" si="11"/>
        <v>2</v>
      </c>
      <c r="N38" s="93" t="s">
        <v>96</v>
      </c>
      <c r="O38" s="93" t="s">
        <v>97</v>
      </c>
      <c r="P38" s="93" t="s">
        <v>97</v>
      </c>
      <c r="Q38" s="93" t="s">
        <v>97</v>
      </c>
      <c r="R38" s="93" t="s">
        <v>97</v>
      </c>
      <c r="S38" s="93" t="s">
        <v>97</v>
      </c>
      <c r="T38" s="93" t="s">
        <v>97</v>
      </c>
      <c r="U38" s="93" t="s">
        <v>96</v>
      </c>
    </row>
    <row r="39" spans="2:21" ht="18.75" customHeight="1" x14ac:dyDescent="0.4">
      <c r="B39" s="108" t="s">
        <v>41</v>
      </c>
      <c r="C39" s="107" t="s">
        <v>108</v>
      </c>
      <c r="D39" s="94" t="s">
        <v>124</v>
      </c>
      <c r="E39" s="94" t="s">
        <v>58</v>
      </c>
      <c r="F39" s="106" t="str">
        <f t="shared" si="0"/>
        <v>生活習慣病予防健診いづろ今村病院</v>
      </c>
      <c r="G39" s="94" t="s">
        <v>185</v>
      </c>
      <c r="H39" s="106" t="str">
        <f t="shared" si="1"/>
        <v>生活習慣病予防健診いづろ今村病院①胃ｶﾒﾗ_鎮静剤なし＋⑤乳がん40＋⑦子宮頸がん</v>
      </c>
      <c r="I39" s="148">
        <v>11820</v>
      </c>
      <c r="K39" s="25" t="s">
        <v>83</v>
      </c>
      <c r="L39" s="93" t="s">
        <v>81</v>
      </c>
      <c r="M39" s="93">
        <f t="shared" si="11"/>
        <v>0</v>
      </c>
      <c r="N39" s="93" t="s">
        <v>97</v>
      </c>
      <c r="O39" s="93" t="s">
        <v>97</v>
      </c>
      <c r="P39" s="93" t="s">
        <v>98</v>
      </c>
      <c r="Q39" s="93" t="s">
        <v>98</v>
      </c>
      <c r="R39" s="93" t="s">
        <v>98</v>
      </c>
      <c r="S39" s="93" t="s">
        <v>98</v>
      </c>
      <c r="T39" s="93" t="s">
        <v>98</v>
      </c>
      <c r="U39" s="93" t="s">
        <v>98</v>
      </c>
    </row>
    <row r="40" spans="2:21" ht="18.75" customHeight="1" x14ac:dyDescent="0.4">
      <c r="C40" s="108" t="s">
        <v>102</v>
      </c>
      <c r="D40" s="94" t="s">
        <v>124</v>
      </c>
      <c r="E40" s="94" t="s">
        <v>58</v>
      </c>
      <c r="F40" s="106" t="str">
        <f t="shared" ref="F40" si="18">D40&amp;E40</f>
        <v>生活習慣病予防健診いづろ今村病院</v>
      </c>
      <c r="G40" s="94" t="s">
        <v>186</v>
      </c>
      <c r="H40" s="106" t="str">
        <f t="shared" ref="H40" si="19">D40&amp;E40&amp;G40</f>
        <v>生活習慣病予防健診いづろ今村病院②胃ｶﾒﾗ_鎮静剤あり＋⑤乳がん40＋⑦子宮頸がん</v>
      </c>
      <c r="I40" s="148">
        <v>14240</v>
      </c>
      <c r="K40" s="25" t="s">
        <v>84</v>
      </c>
      <c r="L40" s="93" t="s">
        <v>81</v>
      </c>
      <c r="M40" s="93">
        <f t="shared" si="11"/>
        <v>0</v>
      </c>
      <c r="N40" s="93" t="s">
        <v>97</v>
      </c>
      <c r="O40" s="93" t="s">
        <v>97</v>
      </c>
      <c r="P40" s="93" t="s">
        <v>98</v>
      </c>
      <c r="Q40" s="93" t="s">
        <v>98</v>
      </c>
      <c r="R40" s="93" t="s">
        <v>98</v>
      </c>
      <c r="S40" s="93" t="s">
        <v>98</v>
      </c>
      <c r="T40" s="93" t="s">
        <v>98</v>
      </c>
      <c r="U40" s="93" t="s">
        <v>98</v>
      </c>
    </row>
    <row r="41" spans="2:21" ht="18.75" customHeight="1" x14ac:dyDescent="0.4">
      <c r="C41" s="108" t="s">
        <v>24</v>
      </c>
      <c r="D41" s="94" t="s">
        <v>124</v>
      </c>
      <c r="E41" s="94" t="s">
        <v>58</v>
      </c>
      <c r="F41" s="106" t="str">
        <f t="shared" si="0"/>
        <v>生活習慣病予防健診いづろ今村病院</v>
      </c>
      <c r="G41" s="94" t="s">
        <v>187</v>
      </c>
      <c r="H41" s="106" t="str">
        <f t="shared" si="1"/>
        <v>生活習慣病予防健診いづろ今村病院①胃ｶﾒﾗ_鎮静剤なし＋⑥乳がん50＋⑦子宮頸がん</v>
      </c>
      <c r="I41" s="148">
        <v>11100</v>
      </c>
      <c r="K41" s="25" t="s">
        <v>85</v>
      </c>
      <c r="L41" s="93" t="s">
        <v>64</v>
      </c>
      <c r="M41" s="93">
        <f t="shared" si="11"/>
        <v>0</v>
      </c>
      <c r="N41" s="93" t="s">
        <v>97</v>
      </c>
      <c r="O41" s="93" t="s">
        <v>97</v>
      </c>
      <c r="P41" s="93" t="s">
        <v>98</v>
      </c>
      <c r="Q41" s="93" t="s">
        <v>98</v>
      </c>
      <c r="R41" s="93" t="s">
        <v>98</v>
      </c>
      <c r="S41" s="93" t="s">
        <v>98</v>
      </c>
      <c r="T41" s="93" t="s">
        <v>98</v>
      </c>
      <c r="U41" s="93" t="s">
        <v>98</v>
      </c>
    </row>
    <row r="42" spans="2:21" ht="18.75" customHeight="1" x14ac:dyDescent="0.4">
      <c r="B42" s="108" t="s">
        <v>42</v>
      </c>
      <c r="C42" s="108" t="s">
        <v>31</v>
      </c>
      <c r="D42" s="94" t="s">
        <v>124</v>
      </c>
      <c r="E42" s="94" t="s">
        <v>58</v>
      </c>
      <c r="F42" s="106" t="str">
        <f t="shared" ref="F42" si="20">D42&amp;E42</f>
        <v>生活習慣病予防健診いづろ今村病院</v>
      </c>
      <c r="G42" s="94" t="s">
        <v>188</v>
      </c>
      <c r="H42" s="106" t="str">
        <f t="shared" ref="H42" si="21">D42&amp;E42&amp;G42</f>
        <v>生活習慣病予防健診いづろ今村病院②胃ｶﾒﾗ_鎮静剤あり＋⑥乳がん50＋⑦子宮頸がん</v>
      </c>
      <c r="I42" s="148">
        <v>13520</v>
      </c>
      <c r="K42" s="25" t="s">
        <v>86</v>
      </c>
      <c r="L42" s="93" t="s">
        <v>64</v>
      </c>
      <c r="M42" s="93">
        <f t="shared" si="11"/>
        <v>0</v>
      </c>
      <c r="N42" s="93" t="s">
        <v>97</v>
      </c>
      <c r="O42" s="93" t="s">
        <v>97</v>
      </c>
      <c r="P42" s="93" t="s">
        <v>98</v>
      </c>
      <c r="Q42" s="93" t="s">
        <v>98</v>
      </c>
      <c r="R42" s="93" t="s">
        <v>98</v>
      </c>
      <c r="S42" s="93" t="s">
        <v>98</v>
      </c>
      <c r="T42" s="93" t="s">
        <v>98</v>
      </c>
      <c r="U42" s="93" t="s">
        <v>98</v>
      </c>
    </row>
    <row r="43" spans="2:21" ht="18.75" customHeight="1" x14ac:dyDescent="0.4">
      <c r="B43" s="108" t="s">
        <v>42</v>
      </c>
      <c r="C43" s="108" t="s">
        <v>116</v>
      </c>
      <c r="D43" s="94" t="s">
        <v>124</v>
      </c>
      <c r="E43" s="94" t="s">
        <v>58</v>
      </c>
      <c r="F43" s="106" t="str">
        <f t="shared" ref="F43" si="22">D43&amp;E43</f>
        <v>生活習慣病予防健診いづろ今村病院</v>
      </c>
      <c r="G43" s="94" t="s">
        <v>150</v>
      </c>
      <c r="H43" s="106" t="str">
        <f t="shared" ref="H43" si="23">D43&amp;E43&amp;G43</f>
        <v>生活習慣病予防健診いづろ今村病院⑤乳がん40＋⑦子宮頸がん</v>
      </c>
      <c r="I43" s="148">
        <v>8190</v>
      </c>
      <c r="K43" s="25" t="s">
        <v>86</v>
      </c>
      <c r="L43" s="93" t="s">
        <v>82</v>
      </c>
      <c r="M43" s="93">
        <f t="shared" si="11"/>
        <v>0</v>
      </c>
      <c r="N43" s="93" t="s">
        <v>97</v>
      </c>
      <c r="O43" s="93" t="s">
        <v>97</v>
      </c>
      <c r="P43" s="93" t="s">
        <v>98</v>
      </c>
      <c r="Q43" s="93" t="s">
        <v>98</v>
      </c>
      <c r="R43" s="93" t="s">
        <v>98</v>
      </c>
      <c r="S43" s="93" t="s">
        <v>98</v>
      </c>
      <c r="T43" s="93" t="s">
        <v>98</v>
      </c>
      <c r="U43" s="93" t="s">
        <v>98</v>
      </c>
    </row>
    <row r="44" spans="2:21" ht="18.75" customHeight="1" x14ac:dyDescent="0.4">
      <c r="B44" s="108" t="s">
        <v>42</v>
      </c>
      <c r="C44" s="108" t="s">
        <v>112</v>
      </c>
      <c r="D44" s="94" t="s">
        <v>124</v>
      </c>
      <c r="E44" s="94" t="s">
        <v>58</v>
      </c>
      <c r="F44" s="106" t="str">
        <f>D44&amp;E44</f>
        <v>生活習慣病予防健診いづろ今村病院</v>
      </c>
      <c r="G44" s="94" t="s">
        <v>151</v>
      </c>
      <c r="H44" s="106" t="str">
        <f>D44&amp;E44&amp;G44</f>
        <v>生活習慣病予防健診いづろ今村病院⑥乳がん50＋⑦子宮頸がん</v>
      </c>
      <c r="I44" s="148">
        <v>7470</v>
      </c>
      <c r="K44" s="25" t="s">
        <v>87</v>
      </c>
      <c r="L44" s="93" t="s">
        <v>64</v>
      </c>
      <c r="M44" s="93">
        <f t="shared" si="11"/>
        <v>0</v>
      </c>
      <c r="N44" s="93" t="s">
        <v>97</v>
      </c>
      <c r="O44" s="93" t="s">
        <v>97</v>
      </c>
      <c r="P44" s="93" t="s">
        <v>98</v>
      </c>
      <c r="Q44" s="93" t="s">
        <v>98</v>
      </c>
      <c r="R44" s="93" t="s">
        <v>98</v>
      </c>
      <c r="S44" s="93" t="s">
        <v>98</v>
      </c>
      <c r="T44" s="93" t="s">
        <v>98</v>
      </c>
      <c r="U44" s="93" t="s">
        <v>98</v>
      </c>
    </row>
    <row r="45" spans="2:21" ht="18.75" customHeight="1" x14ac:dyDescent="0.4">
      <c r="B45" s="108" t="s">
        <v>42</v>
      </c>
      <c r="C45" s="108" t="s">
        <v>171</v>
      </c>
      <c r="D45" s="94" t="s">
        <v>41</v>
      </c>
      <c r="E45" s="94" t="s">
        <v>31</v>
      </c>
      <c r="F45" s="106" t="str">
        <f t="shared" si="0"/>
        <v>生活習慣病予防健診キラメキテラス</v>
      </c>
      <c r="G45" s="94"/>
      <c r="H45" s="106" t="str">
        <f t="shared" si="1"/>
        <v>生活習慣病予防健診キラメキテラス</v>
      </c>
      <c r="I45" s="96">
        <v>5500</v>
      </c>
      <c r="K45" s="25" t="s">
        <v>88</v>
      </c>
      <c r="L45" s="93" t="s">
        <v>64</v>
      </c>
      <c r="M45" s="93">
        <f t="shared" si="11"/>
        <v>0</v>
      </c>
      <c r="N45" s="93" t="s">
        <v>97</v>
      </c>
      <c r="O45" s="93" t="s">
        <v>97</v>
      </c>
      <c r="P45" s="93" t="s">
        <v>98</v>
      </c>
      <c r="Q45" s="93" t="s">
        <v>98</v>
      </c>
      <c r="R45" s="93" t="s">
        <v>98</v>
      </c>
      <c r="S45" s="93" t="s">
        <v>98</v>
      </c>
      <c r="T45" s="93" t="s">
        <v>98</v>
      </c>
      <c r="U45" s="93" t="s">
        <v>98</v>
      </c>
    </row>
    <row r="46" spans="2:21" ht="18.75" customHeight="1" x14ac:dyDescent="0.4">
      <c r="B46" s="108" t="s">
        <v>42</v>
      </c>
      <c r="C46" s="107" t="s">
        <v>109</v>
      </c>
      <c r="D46" s="94" t="s">
        <v>41</v>
      </c>
      <c r="E46" s="94" t="s">
        <v>31</v>
      </c>
      <c r="F46" s="106" t="str">
        <f t="shared" si="0"/>
        <v>生活習慣病予防健診キラメキテラス</v>
      </c>
      <c r="G46" s="95" t="s">
        <v>178</v>
      </c>
      <c r="H46" s="106" t="str">
        <f t="shared" si="1"/>
        <v>生活習慣病予防健診キラメキテラス①胃カメラ</v>
      </c>
      <c r="I46" s="96">
        <v>9000</v>
      </c>
      <c r="K46" s="25" t="s">
        <v>89</v>
      </c>
      <c r="L46" s="93" t="s">
        <v>64</v>
      </c>
      <c r="M46" s="93">
        <f t="shared" si="11"/>
        <v>0</v>
      </c>
      <c r="N46" s="93" t="s">
        <v>97</v>
      </c>
      <c r="O46" s="93" t="s">
        <v>97</v>
      </c>
      <c r="P46" s="93" t="s">
        <v>98</v>
      </c>
      <c r="Q46" s="93" t="s">
        <v>98</v>
      </c>
      <c r="R46" s="93" t="s">
        <v>98</v>
      </c>
      <c r="S46" s="93" t="s">
        <v>98</v>
      </c>
      <c r="T46" s="93" t="s">
        <v>98</v>
      </c>
      <c r="U46" s="93" t="s">
        <v>98</v>
      </c>
    </row>
    <row r="47" spans="2:21" ht="18.75" customHeight="1" x14ac:dyDescent="0.4">
      <c r="C47" s="108" t="s">
        <v>24</v>
      </c>
      <c r="D47" s="94" t="s">
        <v>41</v>
      </c>
      <c r="E47" s="94" t="s">
        <v>31</v>
      </c>
      <c r="F47" s="106" t="str">
        <f t="shared" si="0"/>
        <v>生活習慣病予防健診キラメキテラス</v>
      </c>
      <c r="G47" s="94" t="s">
        <v>210</v>
      </c>
      <c r="H47" s="106" t="str">
        <f t="shared" si="1"/>
        <v>生活習慣病予防健診キラメキテラス④節目健診</v>
      </c>
      <c r="I47" s="96">
        <v>8280</v>
      </c>
    </row>
    <row r="48" spans="2:21" ht="18.75" customHeight="1" x14ac:dyDescent="0.4">
      <c r="B48" s="24" t="s">
        <v>57</v>
      </c>
      <c r="C48" s="108" t="s">
        <v>31</v>
      </c>
      <c r="D48" s="94" t="s">
        <v>41</v>
      </c>
      <c r="E48" s="94" t="s">
        <v>31</v>
      </c>
      <c r="F48" s="106" t="str">
        <f t="shared" si="0"/>
        <v>生活習慣病予防健診キラメキテラス</v>
      </c>
      <c r="G48" s="94" t="s">
        <v>120</v>
      </c>
      <c r="H48" s="106" t="str">
        <f t="shared" si="1"/>
        <v>生活習慣病予防健診キラメキテラス⑤乳がん健診_40歳代</v>
      </c>
      <c r="I48" s="96">
        <v>7200</v>
      </c>
    </row>
    <row r="49" spans="2:9" ht="18.75" customHeight="1" x14ac:dyDescent="0.4">
      <c r="B49" s="108" t="s">
        <v>43</v>
      </c>
      <c r="C49" s="108" t="s">
        <v>116</v>
      </c>
      <c r="D49" s="94" t="s">
        <v>41</v>
      </c>
      <c r="E49" s="94" t="s">
        <v>31</v>
      </c>
      <c r="F49" s="106" t="str">
        <f t="shared" si="0"/>
        <v>生活習慣病予防健診キラメキテラス</v>
      </c>
      <c r="G49" s="94" t="s">
        <v>121</v>
      </c>
      <c r="H49" s="106" t="str">
        <f t="shared" si="1"/>
        <v>生活習慣病予防健診キラメキテラス⑥乳がん健診_50歳以上</v>
      </c>
      <c r="I49" s="96">
        <v>6480</v>
      </c>
    </row>
    <row r="50" spans="2:9" ht="18.75" customHeight="1" x14ac:dyDescent="0.4">
      <c r="B50" s="108" t="s">
        <v>43</v>
      </c>
      <c r="C50" s="108" t="s">
        <v>112</v>
      </c>
      <c r="D50" s="94" t="s">
        <v>41</v>
      </c>
      <c r="E50" s="94" t="s">
        <v>31</v>
      </c>
      <c r="F50" s="106" t="str">
        <f t="shared" si="0"/>
        <v>生活習慣病予防健診キラメキテラス</v>
      </c>
      <c r="G50" s="94" t="s">
        <v>122</v>
      </c>
      <c r="H50" s="106" t="str">
        <f t="shared" si="1"/>
        <v>生活習慣病予防健診キラメキテラス⑦子宮頸がん健診_生活習慣病と併用</v>
      </c>
      <c r="I50" s="96">
        <v>6490</v>
      </c>
    </row>
    <row r="51" spans="2:9" ht="18.75" customHeight="1" x14ac:dyDescent="0.4">
      <c r="B51" s="108" t="s">
        <v>43</v>
      </c>
      <c r="D51" s="94" t="s">
        <v>41</v>
      </c>
      <c r="E51" s="94" t="s">
        <v>31</v>
      </c>
      <c r="F51" s="106" t="str">
        <f t="shared" si="0"/>
        <v>生活習慣病予防健診キラメキテラス</v>
      </c>
      <c r="G51" s="94" t="s">
        <v>123</v>
      </c>
      <c r="H51" s="106" t="str">
        <f t="shared" si="1"/>
        <v>生活習慣病予防健診キラメキテラス⑧子宮頸がん健診_単独</v>
      </c>
      <c r="I51" s="96">
        <v>6490</v>
      </c>
    </row>
    <row r="52" spans="2:9" ht="18.75" customHeight="1" x14ac:dyDescent="0.4">
      <c r="B52" s="108" t="s">
        <v>43</v>
      </c>
      <c r="C52" s="107" t="s">
        <v>111</v>
      </c>
      <c r="D52" s="94" t="s">
        <v>124</v>
      </c>
      <c r="E52" s="94" t="s">
        <v>31</v>
      </c>
      <c r="F52" s="106" t="str">
        <f t="shared" ref="F52:F56" si="24">D52&amp;E52</f>
        <v>生活習慣病予防健診キラメキテラス</v>
      </c>
      <c r="G52" s="94" t="s">
        <v>134</v>
      </c>
      <c r="H52" s="106" t="str">
        <f t="shared" ref="H52:H56" si="25">D52&amp;E52&amp;G52</f>
        <v>生活習慣病予防健診キラメキテラス①胃ｶﾒﾗ＋⑤乳がん40</v>
      </c>
      <c r="I52" s="148">
        <v>10700</v>
      </c>
    </row>
    <row r="53" spans="2:9" ht="18.75" customHeight="1" x14ac:dyDescent="0.4">
      <c r="C53" s="108" t="s">
        <v>24</v>
      </c>
      <c r="D53" s="94" t="s">
        <v>124</v>
      </c>
      <c r="E53" s="94" t="s">
        <v>31</v>
      </c>
      <c r="F53" s="106" t="str">
        <f t="shared" si="24"/>
        <v>生活習慣病予防健診キラメキテラス</v>
      </c>
      <c r="G53" s="94" t="s">
        <v>135</v>
      </c>
      <c r="H53" s="106" t="str">
        <f t="shared" si="25"/>
        <v>生活習慣病予防健診キラメキテラス①胃ｶﾒﾗ＋⑥乳がん50</v>
      </c>
      <c r="I53" s="148">
        <v>9980</v>
      </c>
    </row>
    <row r="54" spans="2:9" ht="18.75" customHeight="1" x14ac:dyDescent="0.4">
      <c r="B54" s="24" t="s">
        <v>110</v>
      </c>
      <c r="C54" s="108" t="s">
        <v>50</v>
      </c>
      <c r="D54" s="94" t="s">
        <v>124</v>
      </c>
      <c r="E54" s="94" t="s">
        <v>31</v>
      </c>
      <c r="F54" s="106" t="str">
        <f t="shared" si="24"/>
        <v>生活習慣病予防健診キラメキテラス</v>
      </c>
      <c r="G54" s="94" t="s">
        <v>136</v>
      </c>
      <c r="H54" s="106" t="str">
        <f t="shared" si="25"/>
        <v>生活習慣病予防健診キラメキテラス①胃ｶﾒﾗ＋⑦子宮頸がん</v>
      </c>
      <c r="I54" s="148">
        <v>9990</v>
      </c>
    </row>
    <row r="55" spans="2:9" ht="18.75" customHeight="1" x14ac:dyDescent="0.4">
      <c r="B55" s="108" t="s">
        <v>103</v>
      </c>
      <c r="C55" s="108" t="s">
        <v>50</v>
      </c>
      <c r="D55" s="94" t="s">
        <v>124</v>
      </c>
      <c r="E55" s="94" t="s">
        <v>31</v>
      </c>
      <c r="F55" s="106" t="str">
        <f t="shared" si="24"/>
        <v>生活習慣病予防健診キラメキテラス</v>
      </c>
      <c r="G55" s="94" t="s">
        <v>130</v>
      </c>
      <c r="H55" s="106" t="str">
        <f t="shared" si="25"/>
        <v>生活習慣病予防健診キラメキテラス①胃ｶﾒﾗ＋⑤乳がん40＋⑦子宮頸がん</v>
      </c>
      <c r="I55" s="148">
        <v>11690</v>
      </c>
    </row>
    <row r="56" spans="2:9" ht="18.75" customHeight="1" x14ac:dyDescent="0.4">
      <c r="B56" s="108" t="s">
        <v>192</v>
      </c>
      <c r="C56" s="108" t="s">
        <v>24</v>
      </c>
      <c r="D56" s="94" t="s">
        <v>124</v>
      </c>
      <c r="E56" s="94" t="s">
        <v>31</v>
      </c>
      <c r="F56" s="106" t="str">
        <f t="shared" si="24"/>
        <v>生活習慣病予防健診キラメキテラス</v>
      </c>
      <c r="G56" s="94" t="s">
        <v>131</v>
      </c>
      <c r="H56" s="106" t="str">
        <f t="shared" si="25"/>
        <v>生活習慣病予防健診キラメキテラス①胃ｶﾒﾗ＋⑥乳がん50＋⑦子宮頸がん</v>
      </c>
      <c r="I56" s="148">
        <v>10970</v>
      </c>
    </row>
    <row r="57" spans="2:9" ht="18.75" customHeight="1" x14ac:dyDescent="0.4">
      <c r="B57" s="108" t="s">
        <v>104</v>
      </c>
      <c r="C57" s="108" t="s">
        <v>31</v>
      </c>
      <c r="D57" s="94" t="s">
        <v>124</v>
      </c>
      <c r="E57" s="94" t="s">
        <v>31</v>
      </c>
      <c r="F57" s="106" t="str">
        <f t="shared" ref="F57" si="26">D57&amp;E57</f>
        <v>生活習慣病予防健診キラメキテラス</v>
      </c>
      <c r="G57" s="94" t="s">
        <v>150</v>
      </c>
      <c r="H57" s="106" t="str">
        <f t="shared" ref="H57" si="27">D57&amp;E57&amp;G57</f>
        <v>生活習慣病予防健診キラメキテラス⑤乳がん40＋⑦子宮頸がん</v>
      </c>
      <c r="I57" s="148">
        <v>8190</v>
      </c>
    </row>
    <row r="58" spans="2:9" ht="18.75" customHeight="1" x14ac:dyDescent="0.4">
      <c r="B58" s="108" t="s">
        <v>43</v>
      </c>
      <c r="C58" s="108" t="s">
        <v>116</v>
      </c>
      <c r="D58" s="94" t="s">
        <v>124</v>
      </c>
      <c r="E58" s="94" t="s">
        <v>31</v>
      </c>
      <c r="F58" s="106" t="str">
        <f>D58&amp;E58</f>
        <v>生活習慣病予防健診キラメキテラス</v>
      </c>
      <c r="G58" s="94" t="s">
        <v>151</v>
      </c>
      <c r="H58" s="106" t="str">
        <f>D58&amp;E58&amp;G58</f>
        <v>生活習慣病予防健診キラメキテラス⑥乳がん50＋⑦子宮頸がん</v>
      </c>
      <c r="I58" s="148">
        <v>7470</v>
      </c>
    </row>
    <row r="59" spans="2:9" ht="18.75" customHeight="1" x14ac:dyDescent="0.4">
      <c r="B59" s="108" t="s">
        <v>43</v>
      </c>
      <c r="C59" s="107" t="s">
        <v>115</v>
      </c>
      <c r="D59" s="94" t="s">
        <v>41</v>
      </c>
      <c r="E59" s="94" t="s">
        <v>25</v>
      </c>
      <c r="F59" s="106" t="str">
        <f t="shared" si="0"/>
        <v>生活習慣病予防健診南風病院</v>
      </c>
      <c r="G59" s="94"/>
      <c r="H59" s="106" t="str">
        <f t="shared" si="1"/>
        <v>生活習慣病予防健診南風病院</v>
      </c>
      <c r="I59" s="96">
        <v>5500</v>
      </c>
    </row>
    <row r="60" spans="2:9" ht="18.75" customHeight="1" x14ac:dyDescent="0.4">
      <c r="B60" s="108" t="s">
        <v>43</v>
      </c>
      <c r="C60" s="108" t="s">
        <v>52</v>
      </c>
      <c r="D60" s="94" t="s">
        <v>41</v>
      </c>
      <c r="E60" s="94" t="s">
        <v>25</v>
      </c>
      <c r="F60" s="106" t="str">
        <f t="shared" si="0"/>
        <v>生活習慣病予防健診南風病院</v>
      </c>
      <c r="G60" s="95" t="s">
        <v>178</v>
      </c>
      <c r="H60" s="106" t="str">
        <f t="shared" si="1"/>
        <v>生活習慣病予防健診南風病院①胃カメラ</v>
      </c>
      <c r="I60" s="96">
        <v>8800</v>
      </c>
    </row>
    <row r="61" spans="2:9" ht="18.75" customHeight="1" x14ac:dyDescent="0.4">
      <c r="B61" s="24" t="s">
        <v>26</v>
      </c>
      <c r="C61" s="108" t="s">
        <v>53</v>
      </c>
      <c r="D61" s="94" t="s">
        <v>41</v>
      </c>
      <c r="E61" s="94" t="s">
        <v>25</v>
      </c>
      <c r="F61" s="106" t="str">
        <f t="shared" si="0"/>
        <v>生活習慣病予防健診南風病院</v>
      </c>
      <c r="G61" s="94" t="s">
        <v>226</v>
      </c>
      <c r="H61" s="106" t="str">
        <f t="shared" si="1"/>
        <v>生活習慣病予防健診南風病院④節目健診</v>
      </c>
      <c r="I61" s="96">
        <v>8280</v>
      </c>
    </row>
    <row r="62" spans="2:9" ht="18.75" customHeight="1" x14ac:dyDescent="0.4">
      <c r="B62" s="108" t="s">
        <v>32</v>
      </c>
      <c r="C62" s="108" t="s">
        <v>54</v>
      </c>
      <c r="D62" s="94" t="s">
        <v>41</v>
      </c>
      <c r="E62" s="94" t="s">
        <v>25</v>
      </c>
      <c r="F62" s="106" t="str">
        <f t="shared" si="0"/>
        <v>生活習慣病予防健診南風病院</v>
      </c>
      <c r="G62" s="94" t="s">
        <v>120</v>
      </c>
      <c r="H62" s="106" t="str">
        <f t="shared" si="1"/>
        <v>生活習慣病予防健診南風病院⑤乳がん健診_40歳代</v>
      </c>
      <c r="I62" s="96">
        <v>7200</v>
      </c>
    </row>
    <row r="63" spans="2:9" ht="18.75" customHeight="1" x14ac:dyDescent="0.4">
      <c r="B63" s="108" t="s">
        <v>32</v>
      </c>
      <c r="C63" s="108" t="s">
        <v>79</v>
      </c>
      <c r="D63" s="94" t="s">
        <v>41</v>
      </c>
      <c r="E63" s="94" t="s">
        <v>25</v>
      </c>
      <c r="F63" s="106" t="str">
        <f t="shared" si="0"/>
        <v>生活習慣病予防健診南風病院</v>
      </c>
      <c r="G63" s="94" t="s">
        <v>121</v>
      </c>
      <c r="H63" s="106" t="str">
        <f t="shared" si="1"/>
        <v>生活習慣病予防健診南風病院⑥乳がん健診_50歳以上</v>
      </c>
      <c r="I63" s="96">
        <v>6480</v>
      </c>
    </row>
    <row r="64" spans="2:9" ht="18.75" customHeight="1" x14ac:dyDescent="0.4">
      <c r="B64" s="108" t="s">
        <v>32</v>
      </c>
      <c r="D64" s="94" t="s">
        <v>41</v>
      </c>
      <c r="E64" s="94" t="s">
        <v>25</v>
      </c>
      <c r="F64" s="106" t="str">
        <f t="shared" si="0"/>
        <v>生活習慣病予防健診南風病院</v>
      </c>
      <c r="G64" s="94" t="s">
        <v>122</v>
      </c>
      <c r="H64" s="106" t="str">
        <f t="shared" si="1"/>
        <v>生活習慣病予防健診南風病院⑦子宮頸がん健診_生活習慣病と併用</v>
      </c>
      <c r="I64" s="96">
        <v>6490</v>
      </c>
    </row>
    <row r="65" spans="2:9" ht="18.75" customHeight="1" x14ac:dyDescent="0.4">
      <c r="B65" s="108" t="s">
        <v>32</v>
      </c>
      <c r="C65" s="108" t="s">
        <v>25</v>
      </c>
      <c r="D65" s="94" t="s">
        <v>41</v>
      </c>
      <c r="E65" s="94" t="s">
        <v>25</v>
      </c>
      <c r="F65" s="106" t="str">
        <f t="shared" si="0"/>
        <v>生活習慣病予防健診南風病院</v>
      </c>
      <c r="G65" s="94" t="s">
        <v>123</v>
      </c>
      <c r="H65" s="106" t="str">
        <f t="shared" si="1"/>
        <v>生活習慣病予防健診南風病院⑧子宮頸がん健診_単独</v>
      </c>
      <c r="I65" s="148">
        <v>6490</v>
      </c>
    </row>
    <row r="66" spans="2:9" ht="18.75" customHeight="1" x14ac:dyDescent="0.4">
      <c r="C66" s="108" t="s">
        <v>25</v>
      </c>
      <c r="D66" s="94" t="s">
        <v>124</v>
      </c>
      <c r="E66" s="94" t="s">
        <v>25</v>
      </c>
      <c r="F66" s="106" t="str">
        <f t="shared" ref="F66:F98" si="28">D66&amp;E66</f>
        <v>生活習慣病予防健診南風病院</v>
      </c>
      <c r="G66" s="94" t="s">
        <v>134</v>
      </c>
      <c r="H66" s="106" t="str">
        <f t="shared" ref="H66:H99" si="29">D66&amp;E66&amp;G66</f>
        <v>生活習慣病予防健診南風病院①胃ｶﾒﾗ＋⑤乳がん40</v>
      </c>
      <c r="I66" s="148">
        <v>10500</v>
      </c>
    </row>
    <row r="67" spans="2:9" ht="18.75" customHeight="1" x14ac:dyDescent="0.4">
      <c r="B67" s="108" t="s">
        <v>66</v>
      </c>
      <c r="C67" s="107" t="s">
        <v>222</v>
      </c>
      <c r="D67" s="94" t="s">
        <v>124</v>
      </c>
      <c r="E67" s="94" t="s">
        <v>25</v>
      </c>
      <c r="F67" s="106" t="str">
        <f t="shared" si="28"/>
        <v>生活習慣病予防健診南風病院</v>
      </c>
      <c r="G67" s="94" t="s">
        <v>135</v>
      </c>
      <c r="H67" s="106" t="str">
        <f t="shared" si="29"/>
        <v>生活習慣病予防健診南風病院①胃ｶﾒﾗ＋⑥乳がん50</v>
      </c>
      <c r="I67" s="148">
        <v>9780</v>
      </c>
    </row>
    <row r="68" spans="2:9" ht="18.75" customHeight="1" x14ac:dyDescent="0.4">
      <c r="B68" s="108" t="s">
        <v>106</v>
      </c>
      <c r="C68" s="108" t="s">
        <v>125</v>
      </c>
      <c r="D68" s="94" t="s">
        <v>124</v>
      </c>
      <c r="E68" s="94" t="s">
        <v>25</v>
      </c>
      <c r="F68" s="106" t="str">
        <f t="shared" si="28"/>
        <v>生活習慣病予防健診南風病院</v>
      </c>
      <c r="G68" s="94" t="s">
        <v>136</v>
      </c>
      <c r="H68" s="106" t="str">
        <f t="shared" si="29"/>
        <v>生活習慣病予防健診南風病院①胃ｶﾒﾗ＋⑦子宮頸がん</v>
      </c>
      <c r="I68" s="148">
        <v>9790</v>
      </c>
    </row>
    <row r="69" spans="2:9" ht="18.75" customHeight="1" x14ac:dyDescent="0.4">
      <c r="C69" s="108" t="s">
        <v>152</v>
      </c>
      <c r="D69" s="94" t="s">
        <v>124</v>
      </c>
      <c r="E69" s="94" t="s">
        <v>25</v>
      </c>
      <c r="F69" s="106" t="str">
        <f t="shared" si="28"/>
        <v>生活習慣病予防健診南風病院</v>
      </c>
      <c r="G69" s="94" t="s">
        <v>130</v>
      </c>
      <c r="H69" s="106" t="str">
        <f t="shared" si="29"/>
        <v>生活習慣病予防健診南風病院①胃ｶﾒﾗ＋⑤乳がん40＋⑦子宮頸がん</v>
      </c>
      <c r="I69" s="148">
        <v>11490</v>
      </c>
    </row>
    <row r="70" spans="2:9" ht="18.75" customHeight="1" x14ac:dyDescent="0.4">
      <c r="C70" s="108" t="s">
        <v>31</v>
      </c>
      <c r="D70" s="94" t="s">
        <v>124</v>
      </c>
      <c r="E70" s="94" t="s">
        <v>25</v>
      </c>
      <c r="F70" s="106" t="str">
        <f t="shared" si="28"/>
        <v>生活習慣病予防健診南風病院</v>
      </c>
      <c r="G70" s="94" t="s">
        <v>131</v>
      </c>
      <c r="H70" s="106" t="str">
        <f t="shared" si="29"/>
        <v>生活習慣病予防健診南風病院①胃ｶﾒﾗ＋⑥乳がん50＋⑦子宮頸がん</v>
      </c>
      <c r="I70" s="148">
        <v>10770</v>
      </c>
    </row>
    <row r="71" spans="2:9" ht="18.75" customHeight="1" x14ac:dyDescent="0.4">
      <c r="C71" s="108" t="s">
        <v>223</v>
      </c>
      <c r="D71" s="94" t="s">
        <v>124</v>
      </c>
      <c r="E71" s="94" t="s">
        <v>25</v>
      </c>
      <c r="F71" s="106" t="str">
        <f t="shared" si="28"/>
        <v>生活習慣病予防健診南風病院</v>
      </c>
      <c r="G71" s="94" t="s">
        <v>150</v>
      </c>
      <c r="H71" s="106" t="str">
        <f t="shared" si="29"/>
        <v>生活習慣病予防健診南風病院⑤乳がん40＋⑦子宮頸がん</v>
      </c>
      <c r="I71" s="148">
        <v>8190</v>
      </c>
    </row>
    <row r="72" spans="2:9" ht="18.75" customHeight="1" x14ac:dyDescent="0.4">
      <c r="C72" s="108" t="s">
        <v>170</v>
      </c>
      <c r="D72" s="94" t="s">
        <v>124</v>
      </c>
      <c r="E72" s="94" t="s">
        <v>25</v>
      </c>
      <c r="F72" s="106" t="str">
        <f t="shared" si="28"/>
        <v>生活習慣病予防健診南風病院</v>
      </c>
      <c r="G72" s="94" t="s">
        <v>151</v>
      </c>
      <c r="H72" s="106" t="str">
        <f t="shared" si="29"/>
        <v>生活習慣病予防健診南風病院⑥乳がん50＋⑦子宮頸がん</v>
      </c>
      <c r="I72" s="148">
        <v>7470</v>
      </c>
    </row>
    <row r="73" spans="2:9" ht="18.75" customHeight="1" x14ac:dyDescent="0.4">
      <c r="C73" s="107" t="s">
        <v>225</v>
      </c>
      <c r="D73" s="94" t="s">
        <v>41</v>
      </c>
      <c r="E73" s="94" t="s">
        <v>171</v>
      </c>
      <c r="F73" s="106" t="str">
        <f t="shared" si="28"/>
        <v>生活習慣病予防健診出張バス健診</v>
      </c>
      <c r="G73" s="94"/>
      <c r="H73" s="106" t="str">
        <f t="shared" si="29"/>
        <v>生活習慣病予防健診出張バス健診</v>
      </c>
      <c r="I73" s="148">
        <v>5500</v>
      </c>
    </row>
    <row r="74" spans="2:9" ht="18.75" customHeight="1" x14ac:dyDescent="0.4">
      <c r="C74" s="108" t="s">
        <v>152</v>
      </c>
      <c r="D74" s="94" t="s">
        <v>41</v>
      </c>
      <c r="E74" s="94" t="s">
        <v>171</v>
      </c>
      <c r="F74" s="106" t="str">
        <f t="shared" si="28"/>
        <v>生活習慣病予防健診出張バス健診</v>
      </c>
      <c r="G74" s="95" t="s">
        <v>178</v>
      </c>
      <c r="H74" s="106" t="str">
        <f t="shared" si="29"/>
        <v>生活習慣病予防健診出張バス健診①胃カメラ</v>
      </c>
      <c r="I74" s="96">
        <v>9000</v>
      </c>
    </row>
    <row r="75" spans="2:9" ht="18.75" customHeight="1" x14ac:dyDescent="0.4">
      <c r="C75" s="108" t="s">
        <v>25</v>
      </c>
      <c r="D75" s="94" t="s">
        <v>41</v>
      </c>
      <c r="E75" s="94" t="s">
        <v>171</v>
      </c>
      <c r="F75" s="106" t="str">
        <f t="shared" si="28"/>
        <v>生活習慣病予防健診出張バス健診</v>
      </c>
      <c r="G75" s="94" t="s">
        <v>227</v>
      </c>
      <c r="H75" s="106" t="str">
        <f t="shared" si="29"/>
        <v>生活習慣病予防健診出張バス健診④節目健診</v>
      </c>
      <c r="I75" s="96">
        <v>8280</v>
      </c>
    </row>
    <row r="76" spans="2:9" ht="18.75" customHeight="1" x14ac:dyDescent="0.4">
      <c r="D76" s="94" t="s">
        <v>41</v>
      </c>
      <c r="E76" s="94" t="s">
        <v>171</v>
      </c>
      <c r="F76" s="106" t="str">
        <f t="shared" si="28"/>
        <v>生活習慣病予防健診出張バス健診</v>
      </c>
      <c r="G76" s="94" t="s">
        <v>120</v>
      </c>
      <c r="H76" s="106" t="str">
        <f t="shared" si="29"/>
        <v>生活習慣病予防健診出張バス健診⑤乳がん健診_40歳代</v>
      </c>
      <c r="I76" s="96">
        <v>7200</v>
      </c>
    </row>
    <row r="77" spans="2:9" ht="18.75" customHeight="1" x14ac:dyDescent="0.4">
      <c r="D77" s="94" t="s">
        <v>41</v>
      </c>
      <c r="E77" s="94" t="s">
        <v>171</v>
      </c>
      <c r="F77" s="106" t="str">
        <f t="shared" si="28"/>
        <v>生活習慣病予防健診出張バス健診</v>
      </c>
      <c r="G77" s="94" t="s">
        <v>121</v>
      </c>
      <c r="H77" s="106" t="str">
        <f t="shared" si="29"/>
        <v>生活習慣病予防健診出張バス健診⑥乳がん健診_50歳以上</v>
      </c>
      <c r="I77" s="96">
        <v>6480</v>
      </c>
    </row>
    <row r="78" spans="2:9" ht="18.75" customHeight="1" x14ac:dyDescent="0.4">
      <c r="D78" s="94" t="s">
        <v>41</v>
      </c>
      <c r="E78" s="94" t="s">
        <v>171</v>
      </c>
      <c r="F78" s="106" t="str">
        <f t="shared" si="28"/>
        <v>生活習慣病予防健診出張バス健診</v>
      </c>
      <c r="G78" s="94" t="s">
        <v>122</v>
      </c>
      <c r="H78" s="106" t="str">
        <f t="shared" si="29"/>
        <v>生活習慣病予防健診出張バス健診⑦子宮頸がん健診_生活習慣病と併用</v>
      </c>
      <c r="I78" s="96">
        <v>6490</v>
      </c>
    </row>
    <row r="79" spans="2:9" ht="18.75" customHeight="1" x14ac:dyDescent="0.4">
      <c r="D79" s="94" t="s">
        <v>124</v>
      </c>
      <c r="E79" s="94" t="s">
        <v>171</v>
      </c>
      <c r="F79" s="106" t="str">
        <f t="shared" si="28"/>
        <v>生活習慣病予防健診出張バス健診</v>
      </c>
      <c r="G79" s="94" t="s">
        <v>123</v>
      </c>
      <c r="H79" s="106" t="str">
        <f t="shared" si="29"/>
        <v>生活習慣病予防健診出張バス健診⑧子宮頸がん健診_単独</v>
      </c>
      <c r="I79" s="96">
        <v>6490</v>
      </c>
    </row>
    <row r="80" spans="2:9" ht="18.75" customHeight="1" x14ac:dyDescent="0.4">
      <c r="D80" s="94" t="s">
        <v>124</v>
      </c>
      <c r="E80" s="94" t="s">
        <v>171</v>
      </c>
      <c r="F80" s="106" t="str">
        <f t="shared" si="28"/>
        <v>生活習慣病予防健診出張バス健診</v>
      </c>
      <c r="G80" s="94" t="s">
        <v>134</v>
      </c>
      <c r="H80" s="106" t="str">
        <f t="shared" si="29"/>
        <v>生活習慣病予防健診出張バス健診①胃ｶﾒﾗ＋⑤乳がん40</v>
      </c>
      <c r="I80" s="148">
        <v>10700</v>
      </c>
    </row>
    <row r="81" spans="4:12" ht="18.75" customHeight="1" x14ac:dyDescent="0.4">
      <c r="D81" s="94" t="s">
        <v>124</v>
      </c>
      <c r="E81" s="94" t="s">
        <v>171</v>
      </c>
      <c r="F81" s="106" t="str">
        <f t="shared" si="28"/>
        <v>生活習慣病予防健診出張バス健診</v>
      </c>
      <c r="G81" s="94" t="s">
        <v>135</v>
      </c>
      <c r="H81" s="106" t="str">
        <f t="shared" si="29"/>
        <v>生活習慣病予防健診出張バス健診①胃ｶﾒﾗ＋⑥乳がん50</v>
      </c>
      <c r="I81" s="148">
        <v>9980</v>
      </c>
    </row>
    <row r="82" spans="4:12" ht="18.75" customHeight="1" x14ac:dyDescent="0.4">
      <c r="D82" s="94" t="s">
        <v>124</v>
      </c>
      <c r="E82" s="94" t="s">
        <v>171</v>
      </c>
      <c r="F82" s="106" t="str">
        <f t="shared" si="28"/>
        <v>生活習慣病予防健診出張バス健診</v>
      </c>
      <c r="G82" s="94" t="s">
        <v>136</v>
      </c>
      <c r="H82" s="106" t="str">
        <f t="shared" si="29"/>
        <v>生活習慣病予防健診出張バス健診①胃ｶﾒﾗ＋⑦子宮頸がん</v>
      </c>
      <c r="I82" s="148">
        <v>9990</v>
      </c>
    </row>
    <row r="83" spans="4:12" ht="18.75" customHeight="1" x14ac:dyDescent="0.4">
      <c r="D83" s="94" t="s">
        <v>124</v>
      </c>
      <c r="E83" s="94" t="s">
        <v>171</v>
      </c>
      <c r="F83" s="106" t="str">
        <f t="shared" si="28"/>
        <v>生活習慣病予防健診出張バス健診</v>
      </c>
      <c r="G83" s="94" t="s">
        <v>130</v>
      </c>
      <c r="H83" s="106" t="str">
        <f t="shared" si="29"/>
        <v>生活習慣病予防健診出張バス健診①胃ｶﾒﾗ＋⑤乳がん40＋⑦子宮頸がん</v>
      </c>
      <c r="I83" s="148">
        <v>11690</v>
      </c>
    </row>
    <row r="84" spans="4:12" ht="18.75" customHeight="1" x14ac:dyDescent="0.4">
      <c r="D84" s="94" t="s">
        <v>124</v>
      </c>
      <c r="E84" s="94" t="s">
        <v>171</v>
      </c>
      <c r="F84" s="106" t="str">
        <f t="shared" si="28"/>
        <v>生活習慣病予防健診出張バス健診</v>
      </c>
      <c r="G84" s="94" t="s">
        <v>131</v>
      </c>
      <c r="H84" s="106" t="str">
        <f t="shared" si="29"/>
        <v>生活習慣病予防健診出張バス健診①胃ｶﾒﾗ＋⑥乳がん50＋⑦子宮頸がん</v>
      </c>
      <c r="I84" s="148">
        <v>10970</v>
      </c>
    </row>
    <row r="85" spans="4:12" ht="18.75" customHeight="1" x14ac:dyDescent="0.4">
      <c r="D85" s="94" t="s">
        <v>124</v>
      </c>
      <c r="E85" s="94" t="s">
        <v>171</v>
      </c>
      <c r="F85" s="106" t="str">
        <f t="shared" si="28"/>
        <v>生活習慣病予防健診出張バス健診</v>
      </c>
      <c r="G85" s="94" t="s">
        <v>150</v>
      </c>
      <c r="H85" s="106" t="str">
        <f t="shared" si="29"/>
        <v>生活習慣病予防健診出張バス健診⑤乳がん40＋⑦子宮頸がん</v>
      </c>
      <c r="I85" s="148">
        <v>8190</v>
      </c>
    </row>
    <row r="86" spans="4:12" ht="18.75" customHeight="1" x14ac:dyDescent="0.4">
      <c r="D86" s="94" t="s">
        <v>124</v>
      </c>
      <c r="E86" s="94" t="s">
        <v>171</v>
      </c>
      <c r="F86" s="106" t="str">
        <f t="shared" si="28"/>
        <v>生活習慣病予防健診出張バス健診</v>
      </c>
      <c r="G86" s="94" t="s">
        <v>151</v>
      </c>
      <c r="H86" s="106" t="str">
        <f t="shared" si="29"/>
        <v>生活習慣病予防健診出張バス健診⑥乳がん50＋⑦子宮頸がん</v>
      </c>
      <c r="I86" s="148">
        <v>7470</v>
      </c>
    </row>
    <row r="87" spans="4:12" ht="18.75" customHeight="1" x14ac:dyDescent="0.4">
      <c r="D87" s="169" t="s">
        <v>229</v>
      </c>
      <c r="E87" s="169" t="s">
        <v>102</v>
      </c>
      <c r="F87" s="106" t="str">
        <f t="shared" si="28"/>
        <v>若年者健診集団健診_アイムビル4F</v>
      </c>
      <c r="G87" s="169"/>
      <c r="H87" s="106" t="str">
        <f t="shared" si="29"/>
        <v>若年者健診集団健診_アイムビル4F</v>
      </c>
      <c r="I87" s="170">
        <v>2500</v>
      </c>
      <c r="L87" s="25"/>
    </row>
    <row r="88" spans="4:12" ht="18.75" customHeight="1" x14ac:dyDescent="0.4">
      <c r="D88" s="169" t="s">
        <v>229</v>
      </c>
      <c r="E88" s="169" t="s">
        <v>102</v>
      </c>
      <c r="F88" s="106" t="str">
        <f t="shared" si="28"/>
        <v>若年者健診集団健診_アイムビル4F</v>
      </c>
      <c r="G88" s="169" t="s">
        <v>212</v>
      </c>
      <c r="H88" s="106" t="str">
        <f t="shared" si="29"/>
        <v>若年者健診集団健診_アイムビル4F③インフルエンザ予防接種</v>
      </c>
      <c r="I88" s="170">
        <v>0</v>
      </c>
      <c r="L88" s="25"/>
    </row>
    <row r="89" spans="4:12" ht="18.75" customHeight="1" x14ac:dyDescent="0.4">
      <c r="D89" s="169" t="s">
        <v>229</v>
      </c>
      <c r="E89" s="169" t="s">
        <v>102</v>
      </c>
      <c r="F89" s="106" t="str">
        <f t="shared" si="28"/>
        <v>若年者健診集団健診_アイムビル4F</v>
      </c>
      <c r="G89" s="169" t="s">
        <v>215</v>
      </c>
      <c r="H89" s="106" t="str">
        <f t="shared" si="29"/>
        <v>若年者健診集団健診_アイムビル4F⑦子宮頸がん</v>
      </c>
      <c r="I89" s="170">
        <v>3490</v>
      </c>
      <c r="L89" s="25"/>
    </row>
    <row r="90" spans="4:12" ht="18.75" customHeight="1" x14ac:dyDescent="0.4">
      <c r="D90" s="169" t="s">
        <v>229</v>
      </c>
      <c r="E90" s="169" t="s">
        <v>102</v>
      </c>
      <c r="F90" s="106" t="str">
        <f t="shared" si="28"/>
        <v>若年者健診集団健診_アイムビル4F</v>
      </c>
      <c r="G90" s="169" t="s">
        <v>213</v>
      </c>
      <c r="H90" s="106" t="str">
        <f t="shared" si="29"/>
        <v>若年者健診集団健診_アイムビル4F③インフルエンザ予防接種＋⑦子宮頸がん</v>
      </c>
      <c r="I90" s="170">
        <v>0</v>
      </c>
      <c r="L90" s="25"/>
    </row>
    <row r="91" spans="4:12" ht="18.75" customHeight="1" x14ac:dyDescent="0.4">
      <c r="D91" s="169" t="s">
        <v>229</v>
      </c>
      <c r="E91" s="169" t="s">
        <v>152</v>
      </c>
      <c r="F91" s="106" t="str">
        <f t="shared" si="28"/>
        <v>若年者健診いづろ今村病院</v>
      </c>
      <c r="G91" s="169"/>
      <c r="H91" s="106" t="str">
        <f t="shared" si="29"/>
        <v>若年者健診いづろ今村病院</v>
      </c>
      <c r="I91" s="170">
        <v>2500</v>
      </c>
      <c r="L91" s="25"/>
    </row>
    <row r="92" spans="4:12" ht="18.75" customHeight="1" x14ac:dyDescent="0.4">
      <c r="D92" s="169" t="s">
        <v>229</v>
      </c>
      <c r="E92" s="169" t="s">
        <v>152</v>
      </c>
      <c r="F92" s="106" t="str">
        <f t="shared" si="28"/>
        <v>若年者健診いづろ今村病院</v>
      </c>
      <c r="G92" s="169" t="s">
        <v>214</v>
      </c>
      <c r="H92" s="106" t="str">
        <f t="shared" si="29"/>
        <v>若年者健診いづろ今村病院⑦子宮頸がん</v>
      </c>
      <c r="I92" s="170">
        <v>3490</v>
      </c>
    </row>
    <row r="93" spans="4:12" ht="18.75" customHeight="1" x14ac:dyDescent="0.4">
      <c r="D93" s="169" t="s">
        <v>229</v>
      </c>
      <c r="E93" s="169" t="s">
        <v>31</v>
      </c>
      <c r="F93" s="106" t="str">
        <f t="shared" si="28"/>
        <v>若年者健診キラメキテラス</v>
      </c>
      <c r="G93" s="169"/>
      <c r="H93" s="106" t="str">
        <f t="shared" si="29"/>
        <v>若年者健診キラメキテラス</v>
      </c>
      <c r="I93" s="170">
        <v>2500</v>
      </c>
    </row>
    <row r="94" spans="4:12" ht="18.75" customHeight="1" x14ac:dyDescent="0.4">
      <c r="D94" s="169" t="s">
        <v>229</v>
      </c>
      <c r="E94" s="169" t="s">
        <v>31</v>
      </c>
      <c r="F94" s="106" t="str">
        <f t="shared" si="28"/>
        <v>若年者健診キラメキテラス</v>
      </c>
      <c r="G94" s="169" t="s">
        <v>214</v>
      </c>
      <c r="H94" s="106" t="str">
        <f t="shared" si="29"/>
        <v>若年者健診キラメキテラス⑦子宮頸がん</v>
      </c>
      <c r="I94" s="170">
        <v>3490</v>
      </c>
    </row>
    <row r="95" spans="4:12" ht="18.75" customHeight="1" x14ac:dyDescent="0.4">
      <c r="D95" s="169" t="s">
        <v>229</v>
      </c>
      <c r="E95" s="169" t="s">
        <v>25</v>
      </c>
      <c r="F95" s="106" t="str">
        <f t="shared" si="28"/>
        <v>若年者健診南風病院</v>
      </c>
      <c r="G95" s="169"/>
      <c r="H95" s="106" t="str">
        <f t="shared" si="29"/>
        <v>若年者健診南風病院</v>
      </c>
      <c r="I95" s="170">
        <v>2500</v>
      </c>
    </row>
    <row r="96" spans="4:12" ht="18.75" customHeight="1" x14ac:dyDescent="0.4">
      <c r="D96" s="169" t="s">
        <v>229</v>
      </c>
      <c r="E96" s="169" t="s">
        <v>25</v>
      </c>
      <c r="F96" s="106" t="str">
        <f t="shared" si="28"/>
        <v>若年者健診南風病院</v>
      </c>
      <c r="G96" s="169" t="s">
        <v>214</v>
      </c>
      <c r="H96" s="106" t="str">
        <f t="shared" si="29"/>
        <v>若年者健診南風病院⑦子宮頸がん</v>
      </c>
      <c r="I96" s="170">
        <v>3490</v>
      </c>
    </row>
    <row r="97" spans="4:9" ht="18.75" customHeight="1" x14ac:dyDescent="0.4">
      <c r="D97" s="169" t="s">
        <v>229</v>
      </c>
      <c r="E97" s="169" t="s">
        <v>170</v>
      </c>
      <c r="F97" s="106" t="str">
        <f t="shared" si="28"/>
        <v>若年者健診出張バス健診</v>
      </c>
      <c r="G97" s="169"/>
      <c r="H97" s="106" t="str">
        <f t="shared" si="29"/>
        <v>若年者健診出張バス健診</v>
      </c>
      <c r="I97" s="170">
        <v>2500</v>
      </c>
    </row>
    <row r="98" spans="4:9" ht="18.75" customHeight="1" x14ac:dyDescent="0.4">
      <c r="D98" s="169" t="s">
        <v>229</v>
      </c>
      <c r="E98" s="169" t="s">
        <v>170</v>
      </c>
      <c r="F98" s="106" t="str">
        <f t="shared" si="28"/>
        <v>若年者健診出張バス健診</v>
      </c>
      <c r="G98" s="169" t="s">
        <v>214</v>
      </c>
      <c r="H98" s="106" t="str">
        <f t="shared" si="29"/>
        <v>若年者健診出張バス健診⑦子宮頸がん</v>
      </c>
      <c r="I98" s="170">
        <v>3490</v>
      </c>
    </row>
    <row r="99" spans="4:9" ht="18.75" customHeight="1" x14ac:dyDescent="0.4">
      <c r="D99" s="165" t="s">
        <v>42</v>
      </c>
      <c r="E99" s="165" t="s">
        <v>102</v>
      </c>
      <c r="F99" s="106" t="str">
        <f t="shared" ref="F99:F134" si="30">D99&amp;E99</f>
        <v>法定健診集団健診_アイムビル4F</v>
      </c>
      <c r="G99" s="165"/>
      <c r="H99" s="106" t="str">
        <f t="shared" si="29"/>
        <v>法定健診集団健診_アイムビル4F</v>
      </c>
      <c r="I99" s="166">
        <v>7700</v>
      </c>
    </row>
    <row r="100" spans="4:9" ht="18.75" customHeight="1" x14ac:dyDescent="0.4">
      <c r="D100" s="165" t="s">
        <v>42</v>
      </c>
      <c r="E100" s="165" t="s">
        <v>102</v>
      </c>
      <c r="F100" s="106" t="str">
        <f t="shared" si="30"/>
        <v>法定健診集団健診_アイムビル4F</v>
      </c>
      <c r="G100" s="165" t="s">
        <v>119</v>
      </c>
      <c r="H100" s="106" t="str">
        <f t="shared" ref="H100:H134" si="31">D100&amp;E100&amp;G100</f>
        <v>法定健診集団健診_アイムビル4F③インフルエンザ予防接種</v>
      </c>
      <c r="I100" s="166">
        <v>0</v>
      </c>
    </row>
    <row r="101" spans="4:9" ht="18.75" customHeight="1" x14ac:dyDescent="0.4">
      <c r="D101" s="165" t="s">
        <v>42</v>
      </c>
      <c r="E101" s="165" t="s">
        <v>102</v>
      </c>
      <c r="F101" s="106" t="str">
        <f t="shared" si="30"/>
        <v>法定健診集団健診_アイムビル4F</v>
      </c>
      <c r="G101" s="165" t="s">
        <v>123</v>
      </c>
      <c r="H101" s="106" t="str">
        <f t="shared" si="31"/>
        <v>法定健診集団健診_アイムビル4F⑧子宮頸がん健診_単独</v>
      </c>
      <c r="I101" s="166">
        <v>8690</v>
      </c>
    </row>
    <row r="102" spans="4:9" ht="18.75" customHeight="1" x14ac:dyDescent="0.4">
      <c r="D102" s="165" t="s">
        <v>42</v>
      </c>
      <c r="E102" s="165" t="s">
        <v>58</v>
      </c>
      <c r="F102" s="106" t="str">
        <f t="shared" si="30"/>
        <v>法定健診いづろ今村病院</v>
      </c>
      <c r="G102" s="165"/>
      <c r="H102" s="106" t="str">
        <f t="shared" si="31"/>
        <v>法定健診いづろ今村病院</v>
      </c>
      <c r="I102" s="166">
        <v>7700</v>
      </c>
    </row>
    <row r="103" spans="4:9" ht="18.75" customHeight="1" x14ac:dyDescent="0.4">
      <c r="D103" s="165" t="s">
        <v>42</v>
      </c>
      <c r="E103" s="165" t="s">
        <v>58</v>
      </c>
      <c r="F103" s="106" t="str">
        <f t="shared" si="30"/>
        <v>法定健診いづろ今村病院</v>
      </c>
      <c r="G103" s="165" t="s">
        <v>220</v>
      </c>
      <c r="H103" s="106" t="str">
        <f t="shared" si="31"/>
        <v>法定健診いづろ今村病院⑧子宮頸がん健診_単独</v>
      </c>
      <c r="I103" s="166">
        <v>8690</v>
      </c>
    </row>
    <row r="104" spans="4:9" ht="18.75" customHeight="1" x14ac:dyDescent="0.4">
      <c r="D104" s="165" t="s">
        <v>42</v>
      </c>
      <c r="E104" s="165" t="s">
        <v>31</v>
      </c>
      <c r="F104" s="106" t="str">
        <f t="shared" si="30"/>
        <v>法定健診キラメキテラス</v>
      </c>
      <c r="G104" s="165"/>
      <c r="H104" s="106" t="str">
        <f t="shared" si="31"/>
        <v>法定健診キラメキテラス</v>
      </c>
      <c r="I104" s="166">
        <v>8800</v>
      </c>
    </row>
    <row r="105" spans="4:9" ht="18.75" customHeight="1" x14ac:dyDescent="0.4">
      <c r="D105" s="165" t="s">
        <v>42</v>
      </c>
      <c r="E105" s="165" t="s">
        <v>31</v>
      </c>
      <c r="F105" s="106" t="str">
        <f t="shared" si="30"/>
        <v>法定健診キラメキテラス</v>
      </c>
      <c r="G105" s="165" t="s">
        <v>123</v>
      </c>
      <c r="H105" s="106" t="str">
        <f t="shared" si="31"/>
        <v>法定健診キラメキテラス⑧子宮頸がん健診_単独</v>
      </c>
      <c r="I105" s="166">
        <v>9790</v>
      </c>
    </row>
    <row r="106" spans="4:9" ht="18.75" customHeight="1" x14ac:dyDescent="0.4">
      <c r="D106" s="165" t="s">
        <v>42</v>
      </c>
      <c r="E106" s="165" t="s">
        <v>116</v>
      </c>
      <c r="F106" s="106" t="str">
        <f t="shared" si="30"/>
        <v>法定健診南風病院1_3月</v>
      </c>
      <c r="G106" s="165"/>
      <c r="H106" s="106" t="str">
        <f t="shared" si="31"/>
        <v>法定健診南風病院1_3月</v>
      </c>
      <c r="I106" s="166">
        <v>7700</v>
      </c>
    </row>
    <row r="107" spans="4:9" ht="18.75" customHeight="1" x14ac:dyDescent="0.4">
      <c r="D107" s="165" t="s">
        <v>42</v>
      </c>
      <c r="E107" s="165" t="s">
        <v>116</v>
      </c>
      <c r="F107" s="106" t="str">
        <f t="shared" si="30"/>
        <v>法定健診南風病院1_3月</v>
      </c>
      <c r="G107" s="165" t="s">
        <v>123</v>
      </c>
      <c r="H107" s="106" t="str">
        <f t="shared" si="31"/>
        <v>法定健診南風病院1_3月⑧子宮頸がん健診_単独</v>
      </c>
      <c r="I107" s="166">
        <v>8690</v>
      </c>
    </row>
    <row r="108" spans="4:9" ht="18.75" customHeight="1" x14ac:dyDescent="0.4">
      <c r="D108" s="165" t="s">
        <v>42</v>
      </c>
      <c r="E108" s="165" t="s">
        <v>112</v>
      </c>
      <c r="F108" s="106" t="str">
        <f t="shared" si="30"/>
        <v>法定健診南風病院4_12月</v>
      </c>
      <c r="G108" s="165"/>
      <c r="H108" s="106" t="str">
        <f t="shared" si="31"/>
        <v>法定健診南風病院4_12月</v>
      </c>
      <c r="I108" s="166">
        <v>8415</v>
      </c>
    </row>
    <row r="109" spans="4:9" ht="18.75" customHeight="1" x14ac:dyDescent="0.4">
      <c r="D109" s="165" t="s">
        <v>42</v>
      </c>
      <c r="E109" s="165" t="s">
        <v>112</v>
      </c>
      <c r="F109" s="106" t="str">
        <f t="shared" si="30"/>
        <v>法定健診南風病院4_12月</v>
      </c>
      <c r="G109" s="165" t="s">
        <v>123</v>
      </c>
      <c r="H109" s="106" t="str">
        <f t="shared" si="31"/>
        <v>法定健診南風病院4_12月⑧子宮頸がん健診_単独</v>
      </c>
      <c r="I109" s="166">
        <v>9405</v>
      </c>
    </row>
    <row r="110" spans="4:9" ht="18.75" customHeight="1" x14ac:dyDescent="0.4">
      <c r="D110" s="165" t="s">
        <v>42</v>
      </c>
      <c r="E110" s="165" t="s">
        <v>218</v>
      </c>
      <c r="F110" s="106" t="str">
        <f t="shared" si="30"/>
        <v>法定健診出張バス健診3_12月</v>
      </c>
      <c r="G110" s="165"/>
      <c r="H110" s="106" t="str">
        <f t="shared" si="31"/>
        <v>法定健診出張バス健診3_12月</v>
      </c>
      <c r="I110" s="166">
        <v>8470</v>
      </c>
    </row>
    <row r="111" spans="4:9" ht="18.75" customHeight="1" x14ac:dyDescent="0.4">
      <c r="D111" s="165" t="s">
        <v>42</v>
      </c>
      <c r="E111" s="165" t="s">
        <v>218</v>
      </c>
      <c r="F111" s="106" t="str">
        <f t="shared" si="30"/>
        <v>法定健診出張バス健診3_12月</v>
      </c>
      <c r="G111" s="165" t="s">
        <v>123</v>
      </c>
      <c r="H111" s="106" t="str">
        <f t="shared" si="31"/>
        <v>法定健診出張バス健診3_12月⑧子宮頸がん健診_単独</v>
      </c>
      <c r="I111" s="166">
        <v>9460</v>
      </c>
    </row>
    <row r="112" spans="4:9" ht="18.75" customHeight="1" x14ac:dyDescent="0.4">
      <c r="D112" s="165" t="s">
        <v>42</v>
      </c>
      <c r="E112" s="165" t="s">
        <v>219</v>
      </c>
      <c r="F112" s="106" t="str">
        <f>D112&amp;E112</f>
        <v>法定健診出張バス健診1_2月</v>
      </c>
      <c r="G112" s="165"/>
      <c r="H112" s="106" t="str">
        <f>D112&amp;E112&amp;G112</f>
        <v>法定健診出張バス健診1_2月</v>
      </c>
      <c r="I112" s="166">
        <v>8030</v>
      </c>
    </row>
    <row r="113" spans="4:9" ht="18.75" customHeight="1" x14ac:dyDescent="0.4">
      <c r="D113" s="165" t="s">
        <v>42</v>
      </c>
      <c r="E113" s="165" t="s">
        <v>219</v>
      </c>
      <c r="F113" s="106" t="str">
        <f>D113&amp;E113</f>
        <v>法定健診出張バス健診1_2月</v>
      </c>
      <c r="G113" s="165" t="s">
        <v>123</v>
      </c>
      <c r="H113" s="106" t="str">
        <f>D113&amp;E113&amp;G113</f>
        <v>法定健診出張バス健診1_2月⑧子宮頸がん健診_単独</v>
      </c>
      <c r="I113" s="166">
        <v>9020</v>
      </c>
    </row>
    <row r="114" spans="4:9" ht="18.75" customHeight="1" x14ac:dyDescent="0.4">
      <c r="D114" s="98" t="s">
        <v>57</v>
      </c>
      <c r="E114" s="98" t="s">
        <v>58</v>
      </c>
      <c r="F114" s="106" t="str">
        <f t="shared" si="30"/>
        <v>人間ドックいづろ今村病院</v>
      </c>
      <c r="G114" s="98"/>
      <c r="H114" s="106" t="str">
        <f t="shared" si="31"/>
        <v>人間ドックいづろ今村病院</v>
      </c>
      <c r="I114" s="99">
        <v>37400</v>
      </c>
    </row>
    <row r="115" spans="4:9" ht="18.75" customHeight="1" x14ac:dyDescent="0.4">
      <c r="D115" s="98" t="s">
        <v>57</v>
      </c>
      <c r="E115" s="98" t="s">
        <v>58</v>
      </c>
      <c r="F115" s="106" t="str">
        <f t="shared" si="30"/>
        <v>人間ドックいづろ今村病院</v>
      </c>
      <c r="G115" s="98" t="s">
        <v>117</v>
      </c>
      <c r="H115" s="106" t="str">
        <f t="shared" si="31"/>
        <v>人間ドックいづろ今村病院①胃カメラ_鎮痛剤なし</v>
      </c>
      <c r="I115" s="99">
        <v>41030</v>
      </c>
    </row>
    <row r="116" spans="4:9" ht="18.75" customHeight="1" x14ac:dyDescent="0.4">
      <c r="D116" s="98" t="s">
        <v>57</v>
      </c>
      <c r="E116" s="98" t="s">
        <v>58</v>
      </c>
      <c r="F116" s="106" t="str">
        <f t="shared" si="30"/>
        <v>人間ドックいづろ今村病院</v>
      </c>
      <c r="G116" s="98" t="s">
        <v>118</v>
      </c>
      <c r="H116" s="106" t="str">
        <f t="shared" si="31"/>
        <v>人間ドックいづろ今村病院②胃カメラ_鎮痛剤あり</v>
      </c>
      <c r="I116" s="99">
        <v>43450</v>
      </c>
    </row>
    <row r="117" spans="4:9" ht="18.75" customHeight="1" x14ac:dyDescent="0.4">
      <c r="D117" s="98" t="s">
        <v>57</v>
      </c>
      <c r="E117" s="98" t="s">
        <v>31</v>
      </c>
      <c r="F117" s="106" t="str">
        <f t="shared" si="30"/>
        <v>人間ドックキラメキテラス</v>
      </c>
      <c r="G117" s="98"/>
      <c r="H117" s="106" t="str">
        <f t="shared" si="31"/>
        <v>人間ドックキラメキテラス</v>
      </c>
      <c r="I117" s="99">
        <v>40700</v>
      </c>
    </row>
    <row r="118" spans="4:9" ht="18.75" customHeight="1" x14ac:dyDescent="0.4">
      <c r="D118" s="98" t="s">
        <v>57</v>
      </c>
      <c r="E118" s="98" t="s">
        <v>31</v>
      </c>
      <c r="F118" s="106" t="str">
        <f t="shared" si="30"/>
        <v>人間ドックキラメキテラス</v>
      </c>
      <c r="G118" s="98" t="s">
        <v>117</v>
      </c>
      <c r="H118" s="106" t="str">
        <f t="shared" si="31"/>
        <v>人間ドックキラメキテラス①胃カメラ_鎮痛剤なし</v>
      </c>
      <c r="I118" s="99">
        <v>40700</v>
      </c>
    </row>
    <row r="119" spans="4:9" ht="18.75" customHeight="1" x14ac:dyDescent="0.4">
      <c r="D119" s="98" t="s">
        <v>57</v>
      </c>
      <c r="E119" s="98" t="s">
        <v>116</v>
      </c>
      <c r="F119" s="106" t="str">
        <f t="shared" si="30"/>
        <v>人間ドック南風病院1_3月</v>
      </c>
      <c r="G119" s="98"/>
      <c r="H119" s="106" t="str">
        <f t="shared" si="31"/>
        <v>人間ドック南風病院1_3月</v>
      </c>
      <c r="I119" s="100">
        <v>34100</v>
      </c>
    </row>
    <row r="120" spans="4:9" ht="18.75" customHeight="1" x14ac:dyDescent="0.4">
      <c r="D120" s="98" t="s">
        <v>57</v>
      </c>
      <c r="E120" s="98" t="s">
        <v>116</v>
      </c>
      <c r="F120" s="106" t="str">
        <f t="shared" si="30"/>
        <v>人間ドック南風病院1_3月</v>
      </c>
      <c r="G120" s="98" t="s">
        <v>117</v>
      </c>
      <c r="H120" s="106" t="str">
        <f t="shared" si="31"/>
        <v>人間ドック南風病院1_3月①胃カメラ_鎮痛剤なし</v>
      </c>
      <c r="I120" s="100">
        <v>37400</v>
      </c>
    </row>
    <row r="121" spans="4:9" ht="18.75" customHeight="1" x14ac:dyDescent="0.4">
      <c r="D121" s="98" t="s">
        <v>57</v>
      </c>
      <c r="E121" s="98" t="s">
        <v>112</v>
      </c>
      <c r="F121" s="106" t="str">
        <f t="shared" si="30"/>
        <v>人間ドック南風病院4_12月</v>
      </c>
      <c r="G121" s="98"/>
      <c r="H121" s="106" t="str">
        <f t="shared" si="31"/>
        <v>人間ドック南風病院4_12月</v>
      </c>
      <c r="I121" s="99">
        <v>37400</v>
      </c>
    </row>
    <row r="122" spans="4:9" ht="18.75" customHeight="1" x14ac:dyDescent="0.4">
      <c r="D122" s="98" t="s">
        <v>57</v>
      </c>
      <c r="E122" s="98" t="s">
        <v>112</v>
      </c>
      <c r="F122" s="106" t="str">
        <f t="shared" si="30"/>
        <v>人間ドック南風病院4_12月</v>
      </c>
      <c r="G122" s="98" t="s">
        <v>117</v>
      </c>
      <c r="H122" s="106" t="str">
        <f t="shared" si="31"/>
        <v>人間ドック南風病院4_12月①胃カメラ_鎮痛剤なし</v>
      </c>
      <c r="I122" s="99">
        <v>40700</v>
      </c>
    </row>
    <row r="123" spans="4:9" ht="18.75" customHeight="1" x14ac:dyDescent="0.4">
      <c r="D123" s="167" t="s">
        <v>224</v>
      </c>
      <c r="E123" s="167" t="s">
        <v>58</v>
      </c>
      <c r="F123" s="106" t="str">
        <f t="shared" si="30"/>
        <v>人間ドック_協会けんぽいづろ今村病院</v>
      </c>
      <c r="G123" s="167"/>
      <c r="H123" s="106" t="str">
        <f t="shared" si="31"/>
        <v>人間ドック_協会けんぽいづろ今村病院</v>
      </c>
      <c r="I123" s="168">
        <v>16800</v>
      </c>
    </row>
    <row r="124" spans="4:9" ht="18.75" customHeight="1" x14ac:dyDescent="0.4">
      <c r="D124" s="167" t="s">
        <v>224</v>
      </c>
      <c r="E124" s="167" t="s">
        <v>58</v>
      </c>
      <c r="F124" s="106" t="str">
        <f t="shared" si="30"/>
        <v>人間ドック_協会けんぽいづろ今村病院</v>
      </c>
      <c r="G124" s="167" t="s">
        <v>216</v>
      </c>
      <c r="H124" s="106" t="str">
        <f t="shared" si="31"/>
        <v>人間ドック_協会けんぽいづろ今村病院①胃カメラ_鎮痛剤なし</v>
      </c>
      <c r="I124" s="168">
        <v>20430</v>
      </c>
    </row>
    <row r="125" spans="4:9" ht="18.75" customHeight="1" x14ac:dyDescent="0.4">
      <c r="D125" s="167" t="s">
        <v>224</v>
      </c>
      <c r="E125" s="167" t="s">
        <v>58</v>
      </c>
      <c r="F125" s="106" t="str">
        <f t="shared" si="30"/>
        <v>人間ドック_協会けんぽいづろ今村病院</v>
      </c>
      <c r="G125" s="167" t="s">
        <v>217</v>
      </c>
      <c r="H125" s="106" t="str">
        <f t="shared" si="31"/>
        <v>人間ドック_協会けんぽいづろ今村病院②胃カメラ_鎮痛剤あり</v>
      </c>
      <c r="I125" s="168">
        <v>22850</v>
      </c>
    </row>
    <row r="126" spans="4:9" ht="18.75" customHeight="1" x14ac:dyDescent="0.4">
      <c r="D126" s="167" t="s">
        <v>224</v>
      </c>
      <c r="E126" s="167" t="s">
        <v>25</v>
      </c>
      <c r="F126" s="106" t="str">
        <f t="shared" si="30"/>
        <v>人間ドック_協会けんぽ南風病院</v>
      </c>
      <c r="G126" s="167"/>
      <c r="H126" s="106" t="str">
        <f t="shared" si="31"/>
        <v>人間ドック_協会けんぽ南風病院</v>
      </c>
      <c r="I126" s="168">
        <v>15480</v>
      </c>
    </row>
    <row r="127" spans="4:9" ht="18.75" customHeight="1" x14ac:dyDescent="0.4">
      <c r="D127" s="167" t="s">
        <v>224</v>
      </c>
      <c r="E127" s="167" t="s">
        <v>25</v>
      </c>
      <c r="F127" s="106" t="str">
        <f t="shared" si="30"/>
        <v>人間ドック_協会けんぽ南風病院</v>
      </c>
      <c r="G127" s="167" t="s">
        <v>216</v>
      </c>
      <c r="H127" s="106" t="str">
        <f t="shared" si="31"/>
        <v>人間ドック_協会けんぽ南風病院①胃カメラ_鎮痛剤なし</v>
      </c>
      <c r="I127" s="168">
        <v>18780</v>
      </c>
    </row>
    <row r="128" spans="4:9" ht="18.75" customHeight="1" x14ac:dyDescent="0.4">
      <c r="D128" s="101" t="s">
        <v>46</v>
      </c>
      <c r="E128" s="101" t="s">
        <v>58</v>
      </c>
      <c r="F128" s="106" t="str">
        <f t="shared" ref="F128" si="32">D128&amp;E128</f>
        <v>脳ドック_Aコースいづろ今村病院</v>
      </c>
      <c r="G128" s="101"/>
      <c r="H128" s="106" t="str">
        <f t="shared" ref="H128" si="33">D128&amp;E128&amp;G128</f>
        <v>脳ドック_Aコースいづろ今村病院</v>
      </c>
      <c r="I128" s="102">
        <v>39600</v>
      </c>
    </row>
    <row r="129" spans="4:9" ht="18.75" customHeight="1" x14ac:dyDescent="0.4">
      <c r="D129" s="101" t="s">
        <v>46</v>
      </c>
      <c r="E129" s="101" t="s">
        <v>48</v>
      </c>
      <c r="F129" s="106" t="str">
        <f t="shared" si="30"/>
        <v>脳ドック_Aコース厚地脳神経外科病院</v>
      </c>
      <c r="G129" s="101"/>
      <c r="H129" s="106" t="str">
        <f t="shared" si="31"/>
        <v>脳ドック_Aコース厚地脳神経外科病院</v>
      </c>
      <c r="I129" s="102">
        <v>35000</v>
      </c>
    </row>
    <row r="130" spans="4:9" ht="18.75" customHeight="1" x14ac:dyDescent="0.4">
      <c r="D130" s="101" t="s">
        <v>47</v>
      </c>
      <c r="E130" s="101" t="s">
        <v>48</v>
      </c>
      <c r="F130" s="106" t="str">
        <f t="shared" si="30"/>
        <v>脳ドック_Bコース厚地脳神経外科病院</v>
      </c>
      <c r="G130" s="101"/>
      <c r="H130" s="106" t="str">
        <f t="shared" si="31"/>
        <v>脳ドック_Bコース厚地脳神経外科病院</v>
      </c>
      <c r="I130" s="102">
        <v>45000</v>
      </c>
    </row>
    <row r="131" spans="4:9" ht="18.75" customHeight="1" x14ac:dyDescent="0.4">
      <c r="D131" s="101" t="s">
        <v>32</v>
      </c>
      <c r="E131" s="101" t="s">
        <v>52</v>
      </c>
      <c r="F131" s="106" t="str">
        <f t="shared" si="30"/>
        <v>がんドック南風病院_PET</v>
      </c>
      <c r="G131" s="101"/>
      <c r="H131" s="106" t="str">
        <f t="shared" si="31"/>
        <v>がんドック南風病院_PET</v>
      </c>
      <c r="I131" s="102">
        <v>96000</v>
      </c>
    </row>
    <row r="132" spans="4:9" ht="18.75" customHeight="1" x14ac:dyDescent="0.4">
      <c r="D132" s="101" t="s">
        <v>32</v>
      </c>
      <c r="E132" s="101" t="s">
        <v>53</v>
      </c>
      <c r="F132" s="106" t="str">
        <f t="shared" si="30"/>
        <v>がんドック南風病院_基本</v>
      </c>
      <c r="G132" s="101"/>
      <c r="H132" s="106" t="str">
        <f t="shared" si="31"/>
        <v>がんドック南風病院_基本</v>
      </c>
      <c r="I132" s="102">
        <v>130000</v>
      </c>
    </row>
    <row r="133" spans="4:9" ht="18.75" customHeight="1" x14ac:dyDescent="0.4">
      <c r="D133" s="101" t="s">
        <v>32</v>
      </c>
      <c r="E133" s="101" t="s">
        <v>54</v>
      </c>
      <c r="F133" s="106" t="str">
        <f t="shared" si="30"/>
        <v>がんドック南風病院_総合</v>
      </c>
      <c r="G133" s="101"/>
      <c r="H133" s="106" t="str">
        <f t="shared" si="31"/>
        <v>がんドック南風病院_総合</v>
      </c>
      <c r="I133" s="102">
        <v>150000</v>
      </c>
    </row>
    <row r="134" spans="4:9" ht="18.75" customHeight="1" x14ac:dyDescent="0.4">
      <c r="D134" s="101" t="s">
        <v>32</v>
      </c>
      <c r="E134" s="101" t="s">
        <v>55</v>
      </c>
      <c r="F134" s="106" t="str">
        <f t="shared" si="30"/>
        <v>がんドック厚地記念C</v>
      </c>
      <c r="G134" s="101"/>
      <c r="H134" s="106" t="str">
        <f t="shared" si="31"/>
        <v>がんドック厚地記念C</v>
      </c>
      <c r="I134" s="102">
        <v>120000</v>
      </c>
    </row>
    <row r="135" spans="4:9" ht="18.75" customHeight="1" x14ac:dyDescent="0.4">
      <c r="D135" s="103" t="s">
        <v>105</v>
      </c>
      <c r="E135" s="103" t="s">
        <v>113</v>
      </c>
      <c r="F135" s="106" t="str">
        <f>D135&amp;E135</f>
        <v>大腸CT検査南風病院</v>
      </c>
      <c r="G135" s="103"/>
      <c r="H135" s="106" t="str">
        <f>D135&amp;E135</f>
        <v>大腸CT検査南風病院</v>
      </c>
      <c r="I135" s="104">
        <v>24420</v>
      </c>
    </row>
    <row r="136" spans="4:9" ht="18.75" customHeight="1" x14ac:dyDescent="0.4">
      <c r="D136" s="103" t="s">
        <v>114</v>
      </c>
      <c r="E136" s="103" t="s">
        <v>113</v>
      </c>
      <c r="F136" s="106" t="str">
        <f t="shared" ref="F136" si="34">D136&amp;E136</f>
        <v>血管ドック南風病院</v>
      </c>
      <c r="G136" s="103"/>
      <c r="H136" s="106" t="str">
        <f>D136&amp;E136</f>
        <v>血管ドック南風病院</v>
      </c>
      <c r="I136" s="104">
        <v>30800</v>
      </c>
    </row>
  </sheetData>
  <sheetProtection algorithmName="SHA-512" hashValue="sQSdVxnNoAhQrZWtVFNwA9VsaYTc41hHu5n6vJ63cD2zFYhdBxzw989pUWckWFPl51GydFQYTJZen49pl2pfoQ==" saltValue="OTF0luzAQZIh+fzQAFg8Mg==" spinCount="10000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8" scale="2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42</vt:i4>
      </vt:variant>
    </vt:vector>
  </HeadingPairs>
  <TitlesOfParts>
    <vt:vector size="47" baseType="lpstr">
      <vt:lpstr>料金表</vt:lpstr>
      <vt:lpstr>記入例</vt:lpstr>
      <vt:lpstr>結果票</vt:lpstr>
      <vt:lpstr>申込書</vt:lpstr>
      <vt:lpstr>参照</vt:lpstr>
      <vt:lpstr>記入例!Print_Area</vt:lpstr>
      <vt:lpstr>結果票!Print_Area</vt:lpstr>
      <vt:lpstr>参照!Print_Area</vt:lpstr>
      <vt:lpstr>申込書!Print_Area</vt:lpstr>
      <vt:lpstr>料金表!Print_Area</vt:lpstr>
      <vt:lpstr>記入例!Print_Titles</vt:lpstr>
      <vt:lpstr>申込書!Print_Titles</vt:lpstr>
      <vt:lpstr>がんドック</vt:lpstr>
      <vt:lpstr>血管ドック</vt:lpstr>
      <vt:lpstr>健診コース</vt:lpstr>
      <vt:lpstr>健診時刻</vt:lpstr>
      <vt:lpstr>若年者健診</vt:lpstr>
      <vt:lpstr>若年者健診いづろ今村病院</vt:lpstr>
      <vt:lpstr>若年者健診キラメキテラス</vt:lpstr>
      <vt:lpstr>若年者健診集団健診_アイムビル4F</vt:lpstr>
      <vt:lpstr>若年者健診出張バス健診</vt:lpstr>
      <vt:lpstr>若年者健診南風病院</vt:lpstr>
      <vt:lpstr>人間ドック</vt:lpstr>
      <vt:lpstr>人間ドック_協会けんぽ</vt:lpstr>
      <vt:lpstr>人間ドック_協会けんぽいづろ今村病院</vt:lpstr>
      <vt:lpstr>人間ドック_協会けんぽ南風病院</vt:lpstr>
      <vt:lpstr>人間ドックいづろ今村病院</vt:lpstr>
      <vt:lpstr>人間ドックキラメキテラス</vt:lpstr>
      <vt:lpstr>人間ドック南風病院1_3月</vt:lpstr>
      <vt:lpstr>人間ドック南風病院4_12月</vt:lpstr>
      <vt:lpstr>生活習慣病予防健診</vt:lpstr>
      <vt:lpstr>生活習慣病予防健診いづろ今村病院</vt:lpstr>
      <vt:lpstr>生活習慣病予防健診キラメキテラス</vt:lpstr>
      <vt:lpstr>生活習慣病予防健診集団健診_アイムビル4F</vt:lpstr>
      <vt:lpstr>生活習慣病予防健診出張バス健診</vt:lpstr>
      <vt:lpstr>生活習慣病予防健診南風病院</vt:lpstr>
      <vt:lpstr>大腸CT検査</vt:lpstr>
      <vt:lpstr>追加健診名</vt:lpstr>
      <vt:lpstr>脳ドック_Aコース</vt:lpstr>
      <vt:lpstr>脳ドック_Bコース</vt:lpstr>
      <vt:lpstr>法定健診</vt:lpstr>
      <vt:lpstr>法定健診いづろ今村病院</vt:lpstr>
      <vt:lpstr>法定健診キラメキテラス</vt:lpstr>
      <vt:lpstr>法定健診集団健診_アイムビル4F</vt:lpstr>
      <vt:lpstr>法定健診出張バス健診</vt:lpstr>
      <vt:lpstr>法定健診南風病院1_3月</vt:lpstr>
      <vt:lpstr>法定健診南風病院4_12月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小園 泰史</dc:creator>
  <cp:lastModifiedBy>小園 泰史</cp:lastModifiedBy>
  <cp:lastPrinted>2026-03-30T12:31:59Z</cp:lastPrinted>
  <dcterms:created xsi:type="dcterms:W3CDTF">2020-09-23T09:56:33Z</dcterms:created>
  <dcterms:modified xsi:type="dcterms:W3CDTF">2026-03-30T12:34:07Z</dcterms:modified>
</cp:coreProperties>
</file>